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256" windowHeight="12576" activeTab="0"/>
  </bookViews>
  <sheets>
    <sheet name="Meldebogen" sheetId="1" r:id="rId1"/>
    <sheet name="Vereine" sheetId="2" state="hidden" r:id="rId2"/>
  </sheets>
  <definedNames>
    <definedName name="Club">'Vereine'!$A$1:$C$49</definedName>
    <definedName name="ClubNr">'Vereine'!$B$1:$C$55</definedName>
    <definedName name="clubs">'Vereine'!$C:$C</definedName>
    <definedName name="_xlnm.Print_Area" localSheetId="0">'Meldebogen'!$A$1:$K$46</definedName>
    <definedName name="kontakt">#REF!</definedName>
    <definedName name="liga">'Vereine'!$E$1:$E$16</definedName>
    <definedName name="Verein">'Vereine'!$B:$B</definedName>
  </definedNames>
  <calcPr fullCalcOnLoad="1"/>
</workbook>
</file>

<file path=xl/sharedStrings.xml><?xml version="1.0" encoding="utf-8"?>
<sst xmlns="http://schemas.openxmlformats.org/spreadsheetml/2006/main" count="351" uniqueCount="146">
  <si>
    <r>
      <t>H</t>
    </r>
    <r>
      <rPr>
        <sz val="14"/>
        <rFont val="Arial"/>
        <family val="2"/>
      </rPr>
      <t xml:space="preserve">essischer </t>
    </r>
    <r>
      <rPr>
        <b/>
        <sz val="14"/>
        <rFont val="Arial"/>
        <family val="2"/>
      </rPr>
      <t>K</t>
    </r>
    <r>
      <rPr>
        <sz val="14"/>
        <rFont val="Arial"/>
        <family val="2"/>
      </rPr>
      <t xml:space="preserve">egler- u. </t>
    </r>
    <r>
      <rPr>
        <b/>
        <sz val="14"/>
        <rFont val="Arial"/>
        <family val="2"/>
      </rPr>
      <t>B</t>
    </r>
    <r>
      <rPr>
        <sz val="14"/>
        <rFont val="Arial"/>
        <family val="2"/>
      </rPr>
      <t>owling-</t>
    </r>
    <r>
      <rPr>
        <b/>
        <sz val="14"/>
        <rFont val="Arial"/>
        <family val="2"/>
      </rPr>
      <t>V</t>
    </r>
    <r>
      <rPr>
        <sz val="14"/>
        <rFont val="Arial"/>
        <family val="2"/>
      </rPr>
      <t>erband e.V. 
Sektion Bowling</t>
    </r>
  </si>
  <si>
    <t>Sektionssportwart Edgar Müller</t>
  </si>
  <si>
    <t>Tel:</t>
  </si>
  <si>
    <t>0170 8013807</t>
  </si>
  <si>
    <t>Wolfstr.10</t>
  </si>
  <si>
    <t>E-Mail:</t>
  </si>
  <si>
    <t>63452 Hanau</t>
  </si>
  <si>
    <t>Ligawart:</t>
  </si>
  <si>
    <t>Kontakt</t>
  </si>
  <si>
    <t>Name:</t>
  </si>
  <si>
    <t>Email:</t>
  </si>
  <si>
    <t>Anzahl</t>
  </si>
  <si>
    <t>Mannschaft</t>
  </si>
  <si>
    <t>Meldegebühr</t>
  </si>
  <si>
    <t>Summe</t>
  </si>
  <si>
    <t>Damenmannschaft(en)</t>
  </si>
  <si>
    <t>Spielgemeinschaft(en) Damen</t>
  </si>
  <si>
    <t>Herrenmannschaft(en)</t>
  </si>
  <si>
    <t>Mixedmannschaft(en)</t>
  </si>
  <si>
    <t>Spielgemeinschaft(en) Herren</t>
  </si>
  <si>
    <t>Edv-Nr.</t>
  </si>
  <si>
    <t>Team 1</t>
  </si>
  <si>
    <t>Hessenliga Damen</t>
  </si>
  <si>
    <t>Team 2</t>
  </si>
  <si>
    <t>Hessenliga Herren</t>
  </si>
  <si>
    <t>Team 3</t>
  </si>
  <si>
    <t>Team 4</t>
  </si>
  <si>
    <t>Team 5</t>
  </si>
  <si>
    <t>Team 6</t>
  </si>
  <si>
    <t>Team 7</t>
  </si>
  <si>
    <t>Team 8</t>
  </si>
  <si>
    <t>HKBV e.V. - Sektion Bowling   Sparkasse Dieburg</t>
  </si>
  <si>
    <t>IBAN: DE 28 5085 2651 0136 0071 84</t>
  </si>
  <si>
    <t>BIC:    HELADEF1DIE</t>
  </si>
  <si>
    <t>24:00 Uhr</t>
  </si>
  <si>
    <t>Datum:</t>
  </si>
  <si>
    <t>Unterschrift:</t>
  </si>
  <si>
    <t>Tel.</t>
  </si>
  <si>
    <t>E-Mail</t>
  </si>
  <si>
    <t>Club Nr</t>
  </si>
  <si>
    <t>Vereinsname</t>
  </si>
  <si>
    <t>Club</t>
  </si>
  <si>
    <t>Club-Nr</t>
  </si>
  <si>
    <t>VereinsnameRK</t>
  </si>
  <si>
    <t>ClubnameRK</t>
  </si>
  <si>
    <t>KBVS Schwanheim</t>
  </si>
  <si>
    <t>AAN Schwanheim</t>
  </si>
  <si>
    <t>1. BSV Darmstadt 1973</t>
  </si>
  <si>
    <t>BC Darmstadt</t>
  </si>
  <si>
    <t>1. BSV Dieburg e.V. 1992</t>
  </si>
  <si>
    <t>BSV Dieburg</t>
  </si>
  <si>
    <t>1. BSV Eberstadt</t>
  </si>
  <si>
    <t>BC Eberstadt</t>
  </si>
  <si>
    <t>1. BV Aschaffenburg e.V.</t>
  </si>
  <si>
    <t>BC 2000 Aschaffenburg</t>
  </si>
  <si>
    <t>ABV Frankfurt</t>
  </si>
  <si>
    <t>BC Bad Hersfeld</t>
  </si>
  <si>
    <t>BC Cosmos Wiesbaden</t>
  </si>
  <si>
    <t>Cosmos Wiesbaden</t>
  </si>
  <si>
    <t>BSV 1990 Oberrad</t>
  </si>
  <si>
    <t>BSV Oberrad</t>
  </si>
  <si>
    <t>BSV Kassel</t>
  </si>
  <si>
    <t>Finale Kassel</t>
  </si>
  <si>
    <t>BSV Langen 83</t>
  </si>
  <si>
    <t>BC Langen 83</t>
  </si>
  <si>
    <t>BSV Nord West Frankfurt</t>
  </si>
  <si>
    <t>BC Nord West Ffm</t>
  </si>
  <si>
    <t>BV 1987 Frankfurt</t>
  </si>
  <si>
    <t>BV 77 Frankfurt</t>
  </si>
  <si>
    <t>BV 95 Phönix Frankfurt e.V.</t>
  </si>
  <si>
    <t>Phönix Frankfurt</t>
  </si>
  <si>
    <t>BV Blau-Gelb Frankfurt e.V.</t>
  </si>
  <si>
    <t>BC Blau-Gelb Frankfurt</t>
  </si>
  <si>
    <t>BV City Frankfurt</t>
  </si>
  <si>
    <t>I-Bahn SC 34 Ffm</t>
  </si>
  <si>
    <t>SBV</t>
  </si>
  <si>
    <t>BV Frankfurt Süd</t>
  </si>
  <si>
    <t>BV Frankfurt West</t>
  </si>
  <si>
    <t>BC 2005 Frankfurt</t>
  </si>
  <si>
    <t>BV Höchst e.V.</t>
  </si>
  <si>
    <t>BC Höchst</t>
  </si>
  <si>
    <t>BV Mühlheim</t>
  </si>
  <si>
    <t>BC Mühlheim</t>
  </si>
  <si>
    <t>BV Oberstedtener Devils e.V.</t>
  </si>
  <si>
    <t>BC Devils</t>
  </si>
  <si>
    <t>BV Oranje Frankfurt</t>
  </si>
  <si>
    <t>BV Rebstock</t>
  </si>
  <si>
    <t>BC Rebstock Ffm</t>
  </si>
  <si>
    <t>BV Römer Frankfurt</t>
  </si>
  <si>
    <t>FSV Frankfurt</t>
  </si>
  <si>
    <t>FTG 1847 Frankfurt</t>
  </si>
  <si>
    <t>FTG-BC Frankfurt</t>
  </si>
  <si>
    <t>KBV Kelsterbach</t>
  </si>
  <si>
    <t>BC 83 Kelsterbach</t>
  </si>
  <si>
    <t>Schwarz Weiss Friedberg</t>
  </si>
  <si>
    <t>SW Friedberg</t>
  </si>
  <si>
    <t>BC Wiesbaden e.V.</t>
  </si>
  <si>
    <t>BC Wiesbaden</t>
  </si>
  <si>
    <t>Bowlingsportclub Bensheim 08 e.V</t>
  </si>
  <si>
    <t>BC Citystrikers</t>
  </si>
  <si>
    <t>Citystrikers</t>
  </si>
  <si>
    <t>1. BSV Gießen</t>
  </si>
  <si>
    <t>BC Gießen</t>
  </si>
  <si>
    <t>BV Hanau</t>
  </si>
  <si>
    <t>BC 67 Hanau</t>
  </si>
  <si>
    <t>Condor Steinheim</t>
  </si>
  <si>
    <t>TSV 1860 Hanau</t>
  </si>
  <si>
    <t>BC Fusion Langen e.V.</t>
  </si>
  <si>
    <t>BC 75 Fortuna</t>
  </si>
  <si>
    <t>1. BV Kelsterbach e.V.</t>
  </si>
  <si>
    <t>1. BV Kelsterbach</t>
  </si>
  <si>
    <t>Frankfurter Volleyball Verein e.V.</t>
  </si>
  <si>
    <t>Queer-Striker</t>
  </si>
  <si>
    <t>PSV BG Fulda 1934/61 e.V.</t>
  </si>
  <si>
    <t>Blau-Gelb Fulda Strikers</t>
  </si>
  <si>
    <t>BV Pinoy Frankfurt e.V.</t>
  </si>
  <si>
    <t>BV Pinoy Frankfurt</t>
  </si>
  <si>
    <t>Verwendungszweck:</t>
  </si>
  <si>
    <t>Verein:</t>
  </si>
  <si>
    <t>Club:</t>
  </si>
  <si>
    <t>RL-Herren</t>
  </si>
  <si>
    <t>Gruppenliga-Herren</t>
  </si>
  <si>
    <t>Bezirksliga-Herren</t>
  </si>
  <si>
    <t>A-Klasse-Herren</t>
  </si>
  <si>
    <t>B-Klasse-Herren</t>
  </si>
  <si>
    <t>0176 40 50 2149 - Damian Machura</t>
  </si>
  <si>
    <t>sektionssportwart-bowling@hkbv-ev.de</t>
  </si>
  <si>
    <t>Für die Ligasaison 2022/ 2023 melden wir folgende Mannschaften:</t>
  </si>
  <si>
    <t>Meldebogen  Liga Saison 2022/2023</t>
  </si>
  <si>
    <r>
      <t>Die Meldungen sind an die</t>
    </r>
    <r>
      <rPr>
        <b/>
        <sz val="10"/>
        <rFont val="Tahoma"/>
        <family val="2"/>
      </rPr>
      <t xml:space="preserve"> Adresse des Sektionssportwartes  und an den Ligawart (Adressen obenstehend) zu senden</t>
    </r>
    <r>
      <rPr>
        <sz val="10"/>
        <rFont val="Tahoma"/>
        <family val="2"/>
      </rPr>
      <t>. Bei einer Meldung mit E-Mail sind in die Betreffzeile Clubnummer u. Clubname einzutragen. Nicht vollständig und korrekt ausgefüllte Meldebögen und Betreffzeilen in einer E-Mail werden nicht bearbeitet und zurückgesendet.</t>
    </r>
  </si>
  <si>
    <t>BV 22 Kelsterbach e. V.</t>
  </si>
  <si>
    <t>ligawart@bv22.de</t>
  </si>
  <si>
    <t>Liga</t>
  </si>
  <si>
    <r>
      <t xml:space="preserve">Mit der Meldung muss die </t>
    </r>
    <r>
      <rPr>
        <b/>
        <sz val="10"/>
        <rFont val="Tahoma"/>
        <family val="2"/>
      </rPr>
      <t xml:space="preserve">Zahlung der Meldegebühren unter Angabe des </t>
    </r>
    <r>
      <rPr>
        <b/>
        <sz val="10"/>
        <color indexed="10"/>
        <rFont val="Tahoma"/>
        <family val="2"/>
      </rPr>
      <t>hier genannten Verwendungszwecks</t>
    </r>
    <r>
      <rPr>
        <sz val="10"/>
        <rFont val="Tahoma"/>
        <family val="2"/>
      </rPr>
      <t xml:space="preserve"> erfolgen.</t>
    </r>
  </si>
  <si>
    <t xml:space="preserve">  Meldegebühren inkl. der Pauschale für den Ligaobmann müssen bis zum Meldeschluss bezahlt sein, 
  ansonsten besteht kein Startrecht.</t>
  </si>
  <si>
    <t xml:space="preserve">  Meldeschluss Liga</t>
  </si>
  <si>
    <t xml:space="preserve">  Sollten sich nach Meldeschluss Relegationsspiele ergeben, werden diese zeitnah durchgeführt.
  Ort und Uhrzeit werden noch rechtzeitig bekanntgegeben.</t>
  </si>
  <si>
    <t xml:space="preserve">  Edgar Müller</t>
  </si>
  <si>
    <t xml:space="preserve">  Sektionssportwart der Sektion Bowling im HKBV e.V.</t>
  </si>
  <si>
    <t>mögl. Liga-
obmann/obfrau</t>
  </si>
  <si>
    <r>
      <rPr>
        <b/>
        <sz val="10"/>
        <color indexed="10"/>
        <rFont val="Tahoma"/>
        <family val="2"/>
      </rPr>
      <t>Für jede gemeldete Mannschaft ist ein Ligaobman zu melden.</t>
    </r>
    <r>
      <rPr>
        <sz val="10"/>
        <rFont val="Tahoma"/>
        <family val="2"/>
      </rPr>
      <t xml:space="preserve"> Nach der Neueinteilung der Liga für die Saison wird aus dem Pool jeder Liga ein Ligaobmann ausgewählt. Durch dieses Verfahren wird versucht, die Belastung auf alle Vereine gleichmäßig zu verteilen.</t>
    </r>
  </si>
  <si>
    <r>
      <t xml:space="preserve">  Für alle Mannschaften, die nach dem Stichtag(24:00) gemeldet werden, </t>
    </r>
    <r>
      <rPr>
        <u val="single"/>
        <sz val="11"/>
        <rFont val="Tahoma"/>
        <family val="2"/>
      </rPr>
      <t xml:space="preserve">erfolgt die Einstufung in die unterste  
</t>
    </r>
    <r>
      <rPr>
        <sz val="11"/>
        <rFont val="Tahoma"/>
        <family val="2"/>
      </rPr>
      <t xml:space="preserve">  </t>
    </r>
    <r>
      <rPr>
        <u val="single"/>
        <sz val="11"/>
        <rFont val="Tahoma"/>
        <family val="2"/>
      </rPr>
      <t>Klasse, sofern noch Platz vorhanden ist.</t>
    </r>
  </si>
  <si>
    <r>
      <t>Von Clubs, die keinen Ligaobmann/Obfrau gemäß der obigen Bestimmungen melden oder den gemeldeten Ligaobmann nach Meldeschluß zurückziehen, wird eine Pauschale für jeden nicht gemeldeten Obmann in Höhe von</t>
    </r>
    <r>
      <rPr>
        <sz val="10"/>
        <color indexed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65.-</t>
    </r>
    <r>
      <rPr>
        <sz val="10"/>
        <color indexed="10"/>
        <rFont val="Tahoma"/>
        <family val="2"/>
      </rPr>
      <t xml:space="preserve"> €</t>
    </r>
    <r>
      <rPr>
        <sz val="10"/>
        <rFont val="Tahoma"/>
        <family val="2"/>
      </rPr>
      <t xml:space="preserve"> erhoben!
Wird ein Ligaobmann nach Beginn der Liga zurückgezogen und der Verein/Club stellt dafür keinen Ersatz ist eine Pauschale von 
</t>
    </r>
    <r>
      <rPr>
        <b/>
        <sz val="10"/>
        <color indexed="10"/>
        <rFont val="Tahoma"/>
        <family val="2"/>
      </rPr>
      <t>200 €</t>
    </r>
    <r>
      <rPr>
        <sz val="10"/>
        <rFont val="Tahoma"/>
        <family val="2"/>
      </rPr>
      <t xml:space="preserve"> zu entrichten.</t>
    </r>
  </si>
  <si>
    <t>Bensheimer Bowling Verein 2020 e.V.</t>
  </si>
  <si>
    <t>BBV 2020 e. V.</t>
  </si>
  <si>
    <t>Mainhattan Bowlers Frankfurt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</si>
</sst>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d/dd/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trike/>
      <sz val="11"/>
      <color indexed="8"/>
      <name val="Calibri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30"/>
      <name val="Tahoma"/>
      <family val="2"/>
    </font>
    <font>
      <b/>
      <sz val="11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Tahoma"/>
      <family val="2"/>
    </font>
    <font>
      <b/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>
        <color indexed="22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" fillId="0" borderId="0" xfId="54" applyFont="1" applyAlignment="1">
      <alignment horizontal="center"/>
      <protection/>
    </xf>
    <xf numFmtId="0" fontId="13" fillId="0" borderId="0" xfId="53">
      <alignment/>
      <protection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Border="1" applyAlignment="1">
      <alignment horizontal="right"/>
      <protection/>
    </xf>
    <xf numFmtId="0" fontId="1" fillId="0" borderId="11" xfId="55" applyFont="1" applyBorder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0" fillId="34" borderId="0" xfId="0" applyFill="1" applyAlignment="1">
      <alignment/>
    </xf>
    <xf numFmtId="0" fontId="4" fillId="34" borderId="12" xfId="0" applyFont="1" applyFill="1" applyBorder="1" applyAlignment="1">
      <alignment horizontal="left"/>
    </xf>
    <xf numFmtId="49" fontId="4" fillId="34" borderId="0" xfId="0" applyNumberFormat="1" applyFont="1" applyFill="1" applyAlignment="1">
      <alignment horizontal="left" indent="1"/>
    </xf>
    <xf numFmtId="49" fontId="4" fillId="34" borderId="13" xfId="0" applyNumberFormat="1" applyFont="1" applyFill="1" applyBorder="1" applyAlignment="1">
      <alignment horizontal="left" indent="1"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 indent="1"/>
    </xf>
    <xf numFmtId="0" fontId="0" fillId="34" borderId="0" xfId="0" applyFill="1" applyAlignment="1">
      <alignment horizontal="left"/>
    </xf>
    <xf numFmtId="0" fontId="49" fillId="34" borderId="0" xfId="48" applyFill="1" applyBorder="1" applyAlignment="1" applyProtection="1">
      <alignment/>
      <protection/>
    </xf>
    <xf numFmtId="0" fontId="4" fillId="34" borderId="15" xfId="0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15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/>
    </xf>
    <xf numFmtId="0" fontId="8" fillId="34" borderId="0" xfId="0" applyFont="1" applyFill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15" xfId="0" applyFill="1" applyBorder="1" applyAlignment="1">
      <alignment/>
    </xf>
    <xf numFmtId="164" fontId="4" fillId="34" borderId="19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64" fontId="0" fillId="34" borderId="19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/>
    </xf>
    <xf numFmtId="0" fontId="46" fillId="34" borderId="0" xfId="0" applyFont="1" applyFill="1" applyAlignment="1">
      <alignment vertical="center"/>
    </xf>
    <xf numFmtId="164" fontId="8" fillId="34" borderId="0" xfId="0" applyNumberFormat="1" applyFont="1" applyFill="1" applyAlignment="1">
      <alignment vertical="center"/>
    </xf>
    <xf numFmtId="0" fontId="46" fillId="34" borderId="13" xfId="0" applyFont="1" applyFill="1" applyBorder="1" applyAlignment="1">
      <alignment vertical="center"/>
    </xf>
    <xf numFmtId="0" fontId="0" fillId="34" borderId="19" xfId="0" applyFill="1" applyBorder="1" applyAlignment="1">
      <alignment/>
    </xf>
    <xf numFmtId="0" fontId="59" fillId="34" borderId="0" xfId="0" applyFont="1" applyFill="1" applyAlignment="1">
      <alignment/>
    </xf>
    <xf numFmtId="0" fontId="0" fillId="34" borderId="17" xfId="0" applyFill="1" applyBorder="1" applyAlignment="1">
      <alignment/>
    </xf>
    <xf numFmtId="0" fontId="4" fillId="34" borderId="18" xfId="0" applyFont="1" applyFill="1" applyBorder="1" applyAlignment="1" applyProtection="1">
      <alignment horizontal="left" vertical="center" indent="1"/>
      <protection locked="0"/>
    </xf>
    <xf numFmtId="164" fontId="6" fillId="34" borderId="20" xfId="0" applyNumberFormat="1" applyFont="1" applyFill="1" applyBorder="1" applyAlignment="1">
      <alignment horizontal="center"/>
    </xf>
    <xf numFmtId="0" fontId="60" fillId="34" borderId="0" xfId="0" applyFont="1" applyFill="1" applyAlignment="1">
      <alignment vertical="top"/>
    </xf>
    <xf numFmtId="0" fontId="9" fillId="34" borderId="0" xfId="0" applyFont="1" applyFill="1" applyAlignment="1">
      <alignment horizontal="left" indent="8"/>
    </xf>
    <xf numFmtId="0" fontId="9" fillId="34" borderId="13" xfId="0" applyFont="1" applyFill="1" applyBorder="1" applyAlignment="1">
      <alignment horizontal="left" indent="1"/>
    </xf>
    <xf numFmtId="0" fontId="9" fillId="34" borderId="0" xfId="0" applyFont="1" applyFill="1" applyAlignment="1">
      <alignment horizontal="left" indent="1"/>
    </xf>
    <xf numFmtId="0" fontId="9" fillId="34" borderId="12" xfId="0" applyFont="1" applyFill="1" applyBorder="1" applyAlignment="1">
      <alignment/>
    </xf>
    <xf numFmtId="49" fontId="2" fillId="34" borderId="12" xfId="0" applyNumberFormat="1" applyFont="1" applyFill="1" applyBorder="1" applyAlignment="1">
      <alignment horizontal="left" vertical="center"/>
    </xf>
    <xf numFmtId="0" fontId="0" fillId="34" borderId="12" xfId="0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top" wrapText="1"/>
    </xf>
    <xf numFmtId="0" fontId="10" fillId="34" borderId="18" xfId="0" applyFont="1" applyFill="1" applyBorder="1" applyAlignment="1">
      <alignment/>
    </xf>
    <xf numFmtId="0" fontId="0" fillId="34" borderId="18" xfId="0" applyFill="1" applyBorder="1" applyAlignment="1">
      <alignment vertical="top"/>
    </xf>
    <xf numFmtId="0" fontId="10" fillId="34" borderId="12" xfId="0" applyFont="1" applyFill="1" applyBorder="1" applyAlignment="1">
      <alignment/>
    </xf>
    <xf numFmtId="0" fontId="0" fillId="34" borderId="12" xfId="0" applyFill="1" applyBorder="1" applyAlignment="1">
      <alignment vertical="top"/>
    </xf>
    <xf numFmtId="0" fontId="0" fillId="34" borderId="0" xfId="0" applyFill="1" applyAlignment="1">
      <alignment vertical="top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9" fillId="34" borderId="14" xfId="48" applyFill="1" applyBorder="1" applyAlignment="1" applyProtection="1">
      <alignment horizontal="left" indent="1"/>
      <protection/>
    </xf>
    <xf numFmtId="164" fontId="4" fillId="34" borderId="22" xfId="0" applyNumberFormat="1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164" fontId="4" fillId="34" borderId="23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16" fillId="0" borderId="11" xfId="55" applyFont="1" applyBorder="1">
      <alignment/>
      <protection/>
    </xf>
    <xf numFmtId="0" fontId="61" fillId="34" borderId="12" xfId="0" applyFont="1" applyFill="1" applyBorder="1" applyAlignment="1">
      <alignment horizontal="left" vertical="center" indent="1"/>
    </xf>
    <xf numFmtId="0" fontId="62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center"/>
    </xf>
    <xf numFmtId="49" fontId="4" fillId="0" borderId="24" xfId="0" applyNumberFormat="1" applyFont="1" applyBorder="1" applyAlignment="1" applyProtection="1">
      <alignment vertical="center"/>
      <protection locked="0"/>
    </xf>
    <xf numFmtId="164" fontId="4" fillId="0" borderId="19" xfId="0" applyNumberFormat="1" applyFont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1" fillId="0" borderId="11" xfId="55" applyFont="1" applyBorder="1">
      <alignment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>
      <alignment horizontal="center" wrapText="1"/>
    </xf>
    <xf numFmtId="164" fontId="14" fillId="34" borderId="0" xfId="0" applyNumberFormat="1" applyFont="1" applyFill="1" applyAlignment="1">
      <alignment horizontal="center" vertical="center" wrapText="1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left" vertical="center" indent="1"/>
    </xf>
    <xf numFmtId="0" fontId="4" fillId="34" borderId="17" xfId="0" applyFont="1" applyFill="1" applyBorder="1" applyAlignment="1">
      <alignment horizontal="left" vertical="center" wrapText="1" indent="1"/>
    </xf>
    <xf numFmtId="0" fontId="4" fillId="34" borderId="18" xfId="0" applyFont="1" applyFill="1" applyBorder="1" applyAlignment="1">
      <alignment horizontal="left" vertical="center" wrapText="1" indent="1"/>
    </xf>
    <xf numFmtId="0" fontId="4" fillId="34" borderId="20" xfId="0" applyFont="1" applyFill="1" applyBorder="1" applyAlignment="1">
      <alignment horizontal="left" vertical="center" wrapText="1" indent="1"/>
    </xf>
    <xf numFmtId="0" fontId="9" fillId="34" borderId="0" xfId="0" applyFont="1" applyFill="1" applyAlignment="1">
      <alignment horizontal="left" indent="1"/>
    </xf>
    <xf numFmtId="0" fontId="0" fillId="0" borderId="0" xfId="0" applyAlignment="1" applyProtection="1">
      <alignment horizontal="center"/>
      <protection locked="0"/>
    </xf>
    <xf numFmtId="0" fontId="6" fillId="34" borderId="1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 indent="1"/>
    </xf>
    <xf numFmtId="14" fontId="1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5" fillId="34" borderId="26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165" fontId="2" fillId="34" borderId="14" xfId="0" applyNumberFormat="1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vertical="center" wrapText="1"/>
    </xf>
    <xf numFmtId="0" fontId="60" fillId="34" borderId="15" xfId="0" applyFont="1" applyFill="1" applyBorder="1" applyAlignment="1">
      <alignment vertical="center" wrapText="1"/>
    </xf>
    <xf numFmtId="0" fontId="60" fillId="34" borderId="0" xfId="0" applyFont="1" applyFill="1" applyAlignment="1">
      <alignment vertical="center" wrapText="1"/>
    </xf>
    <xf numFmtId="0" fontId="60" fillId="34" borderId="13" xfId="0" applyFont="1" applyFill="1" applyBorder="1" applyAlignment="1">
      <alignment vertical="center" wrapText="1"/>
    </xf>
    <xf numFmtId="0" fontId="7" fillId="34" borderId="0" xfId="0" applyFont="1" applyFill="1" applyAlignment="1">
      <alignment horizontal="left" vertical="center" inden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14" fontId="2" fillId="34" borderId="12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top" wrapText="1" indent="1"/>
    </xf>
    <xf numFmtId="0" fontId="4" fillId="34" borderId="18" xfId="0" applyFont="1" applyFill="1" applyBorder="1" applyAlignment="1">
      <alignment horizontal="left" vertical="top" wrapText="1" indent="1"/>
    </xf>
    <xf numFmtId="0" fontId="4" fillId="34" borderId="20" xfId="0" applyFont="1" applyFill="1" applyBorder="1" applyAlignment="1">
      <alignment horizontal="left" vertical="top" wrapText="1" indent="1"/>
    </xf>
    <xf numFmtId="0" fontId="49" fillId="0" borderId="19" xfId="48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>
      <alignment horizontal="left" vertical="center" inden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Tabelle2" xfId="54"/>
    <cellStyle name="Standard_Vereine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819150</xdr:colOff>
      <xdr:row>0</xdr:row>
      <xdr:rowOff>28575</xdr:rowOff>
    </xdr:from>
    <xdr:to>
      <xdr:col>10</xdr:col>
      <xdr:colOff>695325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857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tionssportwart-bowling@hkbv-ev.de" TargetMode="External" /><Relationship Id="rId2" Type="http://schemas.openxmlformats.org/officeDocument/2006/relationships/hyperlink" Target="mailto:ligawart@bv22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4">
      <selection activeCell="B21" sqref="B21"/>
    </sheetView>
  </sheetViews>
  <sheetFormatPr defaultColWidth="11.421875" defaultRowHeight="15"/>
  <cols>
    <col min="1" max="1" width="8.8515625" style="8" customWidth="1"/>
    <col min="2" max="2" width="8.421875" style="8" customWidth="1"/>
    <col min="3" max="4" width="10.140625" style="8" customWidth="1"/>
    <col min="5" max="7" width="10.57421875" style="8" customWidth="1"/>
    <col min="8" max="8" width="10.00390625" style="8" customWidth="1"/>
    <col min="9" max="9" width="10.57421875" style="8" customWidth="1"/>
    <col min="10" max="10" width="13.421875" style="8" customWidth="1"/>
    <col min="11" max="11" width="10.7109375" style="8" customWidth="1"/>
    <col min="12" max="16" width="11.421875" style="8" customWidth="1"/>
    <col min="17" max="17" width="25.140625" style="8" hidden="1" customWidth="1"/>
    <col min="18" max="16384" width="11.421875" style="8" customWidth="1"/>
  </cols>
  <sheetData>
    <row r="1" spans="1:17" ht="42.7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Q1" s="1" t="s">
        <v>41</v>
      </c>
    </row>
    <row r="2" spans="1:17" ht="15">
      <c r="A2" s="123" t="s">
        <v>1</v>
      </c>
      <c r="B2" s="124"/>
      <c r="C2" s="124"/>
      <c r="G2" s="9" t="s">
        <v>2</v>
      </c>
      <c r="H2" s="10" t="s">
        <v>3</v>
      </c>
      <c r="I2" s="10"/>
      <c r="J2" s="11"/>
      <c r="K2" s="12"/>
      <c r="Q2" s="5" t="s">
        <v>46</v>
      </c>
    </row>
    <row r="3" spans="1:17" ht="15">
      <c r="A3" s="123" t="s">
        <v>4</v>
      </c>
      <c r="B3" s="124"/>
      <c r="C3" s="124"/>
      <c r="G3" s="13" t="s">
        <v>5</v>
      </c>
      <c r="H3" s="66" t="s">
        <v>126</v>
      </c>
      <c r="I3" s="14"/>
      <c r="K3" s="12"/>
      <c r="Q3" s="5" t="s">
        <v>48</v>
      </c>
    </row>
    <row r="4" spans="1:17" ht="14.25">
      <c r="A4" s="123" t="s">
        <v>6</v>
      </c>
      <c r="B4" s="124"/>
      <c r="C4" s="124"/>
      <c r="G4" s="15" t="s">
        <v>7</v>
      </c>
      <c r="H4" s="16" t="s">
        <v>131</v>
      </c>
      <c r="I4" s="16"/>
      <c r="J4" s="16"/>
      <c r="K4" s="12"/>
      <c r="Q4" s="5" t="s">
        <v>50</v>
      </c>
    </row>
    <row r="5" spans="1:17" ht="14.25">
      <c r="A5" s="17"/>
      <c r="B5" s="18"/>
      <c r="C5" s="18"/>
      <c r="G5" s="15" t="s">
        <v>37</v>
      </c>
      <c r="H5" s="16" t="s">
        <v>125</v>
      </c>
      <c r="I5" s="16"/>
      <c r="J5" s="16"/>
      <c r="K5" s="12"/>
      <c r="Q5" s="5" t="s">
        <v>52</v>
      </c>
    </row>
    <row r="6" spans="1:17" ht="27" customHeight="1">
      <c r="A6" s="125" t="s">
        <v>128</v>
      </c>
      <c r="B6" s="126"/>
      <c r="C6" s="126"/>
      <c r="D6" s="126"/>
      <c r="E6" s="126"/>
      <c r="F6" s="126"/>
      <c r="G6" s="126"/>
      <c r="H6" s="126"/>
      <c r="I6" s="126"/>
      <c r="J6" s="126"/>
      <c r="K6" s="127"/>
      <c r="Q6" s="5" t="s">
        <v>54</v>
      </c>
    </row>
    <row r="7" spans="1:17" ht="24.75" customHeight="1">
      <c r="A7" s="19" t="s">
        <v>119</v>
      </c>
      <c r="B7" s="97"/>
      <c r="C7" s="97"/>
      <c r="D7" s="97"/>
      <c r="E7" s="97"/>
      <c r="F7" s="97"/>
      <c r="G7" s="97"/>
      <c r="H7" s="8" t="e">
        <f>VLOOKUP(B7,Vereine!I2:K50,2,0)</f>
        <v>#N/A</v>
      </c>
      <c r="K7" s="12"/>
      <c r="Q7" s="5" t="s">
        <v>55</v>
      </c>
    </row>
    <row r="8" spans="1:17" ht="24.75" customHeight="1">
      <c r="A8" s="19" t="s">
        <v>118</v>
      </c>
      <c r="B8" s="98" t="e">
        <f>VLOOKUP(B7,Vereine!I2:K50,3,0)</f>
        <v>#N/A</v>
      </c>
      <c r="C8" s="98"/>
      <c r="D8" s="98"/>
      <c r="E8" s="98"/>
      <c r="F8" s="98"/>
      <c r="G8" s="98"/>
      <c r="H8" s="20"/>
      <c r="I8" s="20"/>
      <c r="J8" s="20"/>
      <c r="K8" s="21"/>
      <c r="Q8" s="5" t="s">
        <v>56</v>
      </c>
    </row>
    <row r="9" spans="1:17" ht="18" customHeight="1">
      <c r="A9" s="22" t="s">
        <v>8</v>
      </c>
      <c r="B9" s="23"/>
      <c r="C9" s="24"/>
      <c r="D9" s="24"/>
      <c r="E9" s="24"/>
      <c r="F9" s="24"/>
      <c r="G9" s="24"/>
      <c r="H9" s="25"/>
      <c r="I9" s="25"/>
      <c r="J9" s="26"/>
      <c r="K9" s="12"/>
      <c r="Q9" s="5" t="s">
        <v>58</v>
      </c>
    </row>
    <row r="10" spans="1:17" ht="24.75" customHeight="1">
      <c r="A10" s="19" t="s">
        <v>9</v>
      </c>
      <c r="B10" s="83"/>
      <c r="C10" s="83"/>
      <c r="D10" s="83"/>
      <c r="E10" s="83"/>
      <c r="F10" s="83"/>
      <c r="G10" s="27" t="s">
        <v>2</v>
      </c>
      <c r="H10" s="84"/>
      <c r="I10" s="84"/>
      <c r="J10" s="85"/>
      <c r="K10" s="12"/>
      <c r="Q10" s="5" t="s">
        <v>60</v>
      </c>
    </row>
    <row r="11" spans="1:17" ht="24.75" customHeight="1">
      <c r="A11" s="28" t="s">
        <v>10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2"/>
      <c r="Q11" s="5" t="s">
        <v>62</v>
      </c>
    </row>
    <row r="12" spans="1:17" ht="23.25" customHeight="1">
      <c r="A12" s="29" t="s">
        <v>127</v>
      </c>
      <c r="B12" s="30"/>
      <c r="C12" s="30"/>
      <c r="D12" s="30"/>
      <c r="E12" s="30"/>
      <c r="F12" s="30"/>
      <c r="G12" s="30"/>
      <c r="H12" s="12"/>
      <c r="K12" s="12"/>
      <c r="Q12" s="5" t="s">
        <v>64</v>
      </c>
    </row>
    <row r="13" spans="1:17" ht="19.5" customHeight="1">
      <c r="A13" s="31" t="s">
        <v>11</v>
      </c>
      <c r="B13" s="32" t="s">
        <v>12</v>
      </c>
      <c r="C13" s="32"/>
      <c r="D13" s="32"/>
      <c r="H13" s="12"/>
      <c r="I13" s="32" t="s">
        <v>13</v>
      </c>
      <c r="K13" s="33" t="s">
        <v>14</v>
      </c>
      <c r="L13" s="34"/>
      <c r="Q13" s="5" t="s">
        <v>66</v>
      </c>
    </row>
    <row r="14" spans="1:17" s="36" customFormat="1" ht="18.75" customHeight="1">
      <c r="A14" s="62"/>
      <c r="B14" s="119" t="s">
        <v>15</v>
      </c>
      <c r="C14" s="119"/>
      <c r="D14" s="119"/>
      <c r="E14" s="119"/>
      <c r="F14" s="119"/>
      <c r="G14" s="119"/>
      <c r="H14" s="119"/>
      <c r="I14" s="35">
        <v>40</v>
      </c>
      <c r="K14" s="37">
        <f aca="true" t="shared" si="0" ref="K14:K19">I14*A14</f>
        <v>0</v>
      </c>
      <c r="Q14" s="5" t="s">
        <v>67</v>
      </c>
    </row>
    <row r="15" spans="1:17" s="36" customFormat="1" ht="18.75" customHeight="1">
      <c r="A15" s="63"/>
      <c r="B15" s="119" t="s">
        <v>16</v>
      </c>
      <c r="C15" s="119"/>
      <c r="D15" s="119"/>
      <c r="E15" s="119"/>
      <c r="F15" s="119"/>
      <c r="G15" s="119"/>
      <c r="H15" s="119"/>
      <c r="I15" s="35">
        <v>40</v>
      </c>
      <c r="K15" s="37">
        <f t="shared" si="0"/>
        <v>0</v>
      </c>
      <c r="Q15" s="5" t="s">
        <v>68</v>
      </c>
    </row>
    <row r="16" spans="1:17" s="36" customFormat="1" ht="18.75" customHeight="1">
      <c r="A16" s="63"/>
      <c r="B16" s="119" t="s">
        <v>17</v>
      </c>
      <c r="C16" s="119"/>
      <c r="D16" s="119"/>
      <c r="E16" s="119"/>
      <c r="F16" s="119"/>
      <c r="G16" s="119"/>
      <c r="H16" s="119"/>
      <c r="I16" s="35">
        <v>40</v>
      </c>
      <c r="K16" s="37">
        <f t="shared" si="0"/>
        <v>0</v>
      </c>
      <c r="Q16" s="5" t="s">
        <v>70</v>
      </c>
    </row>
    <row r="17" spans="1:17" s="36" customFormat="1" ht="18.75" customHeight="1">
      <c r="A17" s="64"/>
      <c r="B17" s="119" t="s">
        <v>18</v>
      </c>
      <c r="C17" s="119"/>
      <c r="D17" s="119"/>
      <c r="E17" s="119"/>
      <c r="F17" s="119"/>
      <c r="G17" s="119"/>
      <c r="H17" s="119"/>
      <c r="I17" s="35">
        <v>40</v>
      </c>
      <c r="K17" s="37">
        <f t="shared" si="0"/>
        <v>0</v>
      </c>
      <c r="Q17" s="5" t="s">
        <v>72</v>
      </c>
    </row>
    <row r="18" spans="1:17" s="36" customFormat="1" ht="18.75" customHeight="1">
      <c r="A18" s="68"/>
      <c r="B18" s="99" t="s">
        <v>19</v>
      </c>
      <c r="C18" s="99"/>
      <c r="D18" s="99"/>
      <c r="E18" s="99"/>
      <c r="F18" s="99"/>
      <c r="G18" s="99"/>
      <c r="H18" s="99">
        <f>SUM(K13:K18)</f>
        <v>0</v>
      </c>
      <c r="I18" s="69">
        <v>40</v>
      </c>
      <c r="K18" s="37">
        <f t="shared" si="0"/>
        <v>0</v>
      </c>
      <c r="Q18" s="73" t="s">
        <v>74</v>
      </c>
    </row>
    <row r="19" spans="1:17" s="36" customFormat="1" ht="18.75" customHeight="1">
      <c r="A19" s="72"/>
      <c r="B19" s="70"/>
      <c r="C19" s="70"/>
      <c r="D19" s="70"/>
      <c r="E19" s="70"/>
      <c r="F19" s="70"/>
      <c r="G19" s="70"/>
      <c r="H19" s="70"/>
      <c r="I19" s="67"/>
      <c r="K19" s="37">
        <f t="shared" si="0"/>
        <v>0</v>
      </c>
      <c r="Q19" s="73" t="s">
        <v>75</v>
      </c>
    </row>
    <row r="20" spans="1:17" s="36" customFormat="1" ht="28.5" customHeight="1">
      <c r="A20" s="38">
        <f>SUM(A14:A18)</f>
        <v>0</v>
      </c>
      <c r="B20" s="39" t="s">
        <v>20</v>
      </c>
      <c r="C20" s="86" t="s">
        <v>139</v>
      </c>
      <c r="D20" s="86"/>
      <c r="E20" s="87" t="s">
        <v>132</v>
      </c>
      <c r="F20" s="87"/>
      <c r="G20" s="40" t="s">
        <v>38</v>
      </c>
      <c r="H20" s="41"/>
      <c r="J20" s="40" t="s">
        <v>37</v>
      </c>
      <c r="K20" s="42"/>
      <c r="Q20" s="5" t="s">
        <v>76</v>
      </c>
    </row>
    <row r="21" spans="1:17" ht="18" customHeight="1">
      <c r="A21" s="43" t="s">
        <v>21</v>
      </c>
      <c r="B21" s="65"/>
      <c r="C21" s="88"/>
      <c r="D21" s="88"/>
      <c r="E21" s="89"/>
      <c r="F21" s="91"/>
      <c r="G21" s="89"/>
      <c r="H21" s="90"/>
      <c r="I21" s="91"/>
      <c r="J21" s="78"/>
      <c r="K21" s="79">
        <f>IF(AND(NOT(ISNUMBER(B21)),SUM($A$14:$A$18)&gt;0),65,0)</f>
        <v>0</v>
      </c>
      <c r="L21" s="44"/>
      <c r="Q21" s="5" t="s">
        <v>78</v>
      </c>
    </row>
    <row r="22" spans="1:17" ht="18" customHeight="1">
      <c r="A22" s="43" t="s">
        <v>23</v>
      </c>
      <c r="B22" s="65"/>
      <c r="C22" s="88"/>
      <c r="D22" s="88"/>
      <c r="E22" s="89"/>
      <c r="F22" s="91"/>
      <c r="G22" s="89"/>
      <c r="H22" s="90"/>
      <c r="I22" s="91"/>
      <c r="J22" s="78"/>
      <c r="K22" s="79">
        <f>IF(AND(NOT(ISNUMBER(B22)),SUM($A$14:$A$18)&gt;1),65,0)</f>
        <v>0</v>
      </c>
      <c r="L22" s="44"/>
      <c r="Q22" s="5" t="s">
        <v>80</v>
      </c>
    </row>
    <row r="23" spans="1:17" ht="18" customHeight="1">
      <c r="A23" s="43" t="s">
        <v>25</v>
      </c>
      <c r="B23" s="65"/>
      <c r="C23" s="88"/>
      <c r="D23" s="88"/>
      <c r="E23" s="89"/>
      <c r="F23" s="91"/>
      <c r="G23" s="89"/>
      <c r="H23" s="90"/>
      <c r="I23" s="91"/>
      <c r="J23" s="78"/>
      <c r="K23" s="79">
        <f>IF(AND(NOT(ISNUMBER(B23)),SUM($A$14:$A$18)&gt;2),65,0)</f>
        <v>0</v>
      </c>
      <c r="L23" s="44"/>
      <c r="Q23" s="5" t="s">
        <v>82</v>
      </c>
    </row>
    <row r="24" spans="1:17" ht="18" customHeight="1">
      <c r="A24" s="43" t="s">
        <v>26</v>
      </c>
      <c r="B24" s="65"/>
      <c r="C24" s="88"/>
      <c r="D24" s="88"/>
      <c r="E24" s="89"/>
      <c r="F24" s="91"/>
      <c r="G24" s="89"/>
      <c r="H24" s="90"/>
      <c r="I24" s="91"/>
      <c r="J24" s="78"/>
      <c r="K24" s="79">
        <f>IF(AND(NOT(ISNUMBER(B24)),SUM($A$14:$A$18)&gt;3),65,0)</f>
        <v>0</v>
      </c>
      <c r="L24" s="44"/>
      <c r="Q24" s="5" t="s">
        <v>84</v>
      </c>
    </row>
    <row r="25" spans="1:17" ht="18" customHeight="1">
      <c r="A25" s="43" t="s">
        <v>27</v>
      </c>
      <c r="B25" s="65"/>
      <c r="C25" s="88"/>
      <c r="D25" s="88"/>
      <c r="E25" s="89"/>
      <c r="F25" s="91"/>
      <c r="G25" s="89"/>
      <c r="H25" s="90"/>
      <c r="I25" s="91"/>
      <c r="J25" s="78"/>
      <c r="K25" s="79">
        <f>IF(AND(NOT(ISNUMBER(B25)),SUM($A$14:$A$18)&gt;4),65,0)</f>
        <v>0</v>
      </c>
      <c r="Q25" s="73" t="s">
        <v>85</v>
      </c>
    </row>
    <row r="26" spans="1:17" ht="18" customHeight="1">
      <c r="A26" s="43" t="s">
        <v>28</v>
      </c>
      <c r="B26" s="65"/>
      <c r="C26" s="88"/>
      <c r="D26" s="88"/>
      <c r="E26" s="89"/>
      <c r="F26" s="91"/>
      <c r="G26" s="89"/>
      <c r="H26" s="90"/>
      <c r="I26" s="91"/>
      <c r="J26" s="78"/>
      <c r="K26" s="79">
        <f>IF(AND(NOT(ISNUMBER(B26)),SUM($A$14:$A$18)&gt;5),65,0)</f>
        <v>0</v>
      </c>
      <c r="Q26" s="5" t="s">
        <v>87</v>
      </c>
    </row>
    <row r="27" spans="1:17" ht="18" customHeight="1">
      <c r="A27" s="43" t="s">
        <v>29</v>
      </c>
      <c r="B27" s="65"/>
      <c r="C27" s="88"/>
      <c r="D27" s="88"/>
      <c r="E27" s="89"/>
      <c r="F27" s="91"/>
      <c r="G27" s="89"/>
      <c r="H27" s="90"/>
      <c r="I27" s="91"/>
      <c r="J27" s="78"/>
      <c r="K27" s="79">
        <f>IF(AND(NOT(ISNUMBER(B27)),SUM($A$14:$A$18)&gt;6),65,0)</f>
        <v>0</v>
      </c>
      <c r="Q27" s="5" t="s">
        <v>88</v>
      </c>
    </row>
    <row r="28" spans="1:17" ht="18" customHeight="1">
      <c r="A28" s="43" t="s">
        <v>30</v>
      </c>
      <c r="B28" s="65"/>
      <c r="C28" s="88"/>
      <c r="D28" s="88"/>
      <c r="E28" s="89"/>
      <c r="F28" s="91"/>
      <c r="G28" s="89"/>
      <c r="H28" s="90"/>
      <c r="I28" s="91"/>
      <c r="J28" s="78"/>
      <c r="K28" s="79">
        <f>IF(AND(NOT(ISNUMBER(B28)),SUM($A$14:$A$18)&gt;7),65,0)</f>
        <v>0</v>
      </c>
      <c r="Q28" s="5" t="s">
        <v>89</v>
      </c>
    </row>
    <row r="29" spans="1:17" ht="18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7">
        <f>SUM(K14:K19)</f>
        <v>0</v>
      </c>
      <c r="Q29" s="5" t="s">
        <v>91</v>
      </c>
    </row>
    <row r="30" spans="1:17" ht="43.5" customHeight="1">
      <c r="A30" s="115" t="s">
        <v>140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  <c r="L30" s="30"/>
      <c r="Q30" s="5" t="s">
        <v>93</v>
      </c>
    </row>
    <row r="31" spans="1:17" ht="57.75" customHeight="1">
      <c r="A31" s="115" t="s">
        <v>142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  <c r="L31" s="30"/>
      <c r="Q31" s="5" t="s">
        <v>145</v>
      </c>
    </row>
    <row r="32" spans="1:17" ht="43.5" customHeight="1">
      <c r="A32" s="115" t="s">
        <v>129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7"/>
      <c r="L32" s="30"/>
      <c r="Q32" s="5" t="s">
        <v>95</v>
      </c>
    </row>
    <row r="33" spans="1:17" ht="38.25" customHeight="1">
      <c r="A33" s="93" t="s">
        <v>133</v>
      </c>
      <c r="B33" s="94"/>
      <c r="C33" s="94"/>
      <c r="D33" s="94"/>
      <c r="E33" s="94"/>
      <c r="F33" s="94"/>
      <c r="G33" s="94"/>
      <c r="H33" s="94"/>
      <c r="I33" s="94"/>
      <c r="J33" s="94"/>
      <c r="K33" s="95"/>
      <c r="L33" s="48"/>
      <c r="Q33" s="5" t="s">
        <v>97</v>
      </c>
    </row>
    <row r="34" spans="1:17" ht="14.25">
      <c r="A34" s="96" t="s">
        <v>31</v>
      </c>
      <c r="B34" s="96"/>
      <c r="C34" s="96"/>
      <c r="D34" s="96"/>
      <c r="E34" s="96"/>
      <c r="F34" s="96"/>
      <c r="G34" s="49"/>
      <c r="H34" s="49"/>
      <c r="K34" s="12"/>
      <c r="Q34" s="5" t="s">
        <v>98</v>
      </c>
    </row>
    <row r="35" spans="1:17" ht="14.25">
      <c r="A35" s="96" t="s">
        <v>32</v>
      </c>
      <c r="B35" s="96"/>
      <c r="C35" s="96"/>
      <c r="D35" s="96"/>
      <c r="E35" s="96"/>
      <c r="K35" s="50"/>
      <c r="Q35" s="5" t="s">
        <v>100</v>
      </c>
    </row>
    <row r="36" spans="1:17" ht="14.25">
      <c r="A36" s="96" t="s">
        <v>33</v>
      </c>
      <c r="B36" s="96"/>
      <c r="C36" s="96"/>
      <c r="D36" s="96"/>
      <c r="E36" s="51"/>
      <c r="G36" s="51"/>
      <c r="H36" s="51"/>
      <c r="I36" s="51"/>
      <c r="J36" s="51"/>
      <c r="K36" s="50"/>
      <c r="Q36" s="5" t="s">
        <v>102</v>
      </c>
    </row>
    <row r="37" spans="1:17" ht="22.5" customHeight="1">
      <c r="A37" s="74" t="s">
        <v>117</v>
      </c>
      <c r="B37" s="20"/>
      <c r="C37" s="52"/>
      <c r="D37" s="75" t="e">
        <f>H7&amp;","&amp;B7&amp;","&amp;B8&amp;"   "&amp;SUM(A14:A18)&amp;" Team/s"</f>
        <v>#N/A</v>
      </c>
      <c r="E37" s="76"/>
      <c r="F37" s="54"/>
      <c r="G37" s="77"/>
      <c r="H37" s="77"/>
      <c r="I37" s="54"/>
      <c r="J37" s="20"/>
      <c r="K37" s="21"/>
      <c r="Q37" s="5" t="s">
        <v>104</v>
      </c>
    </row>
    <row r="38" spans="1:17" ht="45.75" customHeight="1">
      <c r="A38" s="112" t="s">
        <v>134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3"/>
      <c r="Q38" s="5" t="s">
        <v>105</v>
      </c>
    </row>
    <row r="39" spans="1:17" s="36" customFormat="1" ht="27.75" customHeight="1">
      <c r="A39" s="102" t="s">
        <v>135</v>
      </c>
      <c r="B39" s="103"/>
      <c r="C39" s="103"/>
      <c r="D39" s="104">
        <v>44787</v>
      </c>
      <c r="E39" s="104"/>
      <c r="F39" s="104"/>
      <c r="G39" s="53" t="s">
        <v>34</v>
      </c>
      <c r="H39" s="54"/>
      <c r="I39" s="114"/>
      <c r="J39" s="114"/>
      <c r="K39" s="55"/>
      <c r="Q39" s="5" t="s">
        <v>106</v>
      </c>
    </row>
    <row r="40" spans="1:17" s="36" customFormat="1" ht="42.75" customHeight="1">
      <c r="A40" s="105" t="s">
        <v>141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Q40" s="5" t="s">
        <v>107</v>
      </c>
    </row>
    <row r="41" spans="1:17" ht="33" customHeight="1">
      <c r="A41" s="108" t="s">
        <v>136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Q41" s="5" t="s">
        <v>108</v>
      </c>
    </row>
    <row r="42" spans="2:17" ht="14.25">
      <c r="B42" s="56"/>
      <c r="C42" s="56"/>
      <c r="D42" s="56"/>
      <c r="E42" s="56"/>
      <c r="F42" s="56"/>
      <c r="G42" s="56"/>
      <c r="H42" s="56"/>
      <c r="K42" s="12"/>
      <c r="Q42" s="5" t="s">
        <v>110</v>
      </c>
    </row>
    <row r="43" spans="1:17" ht="15">
      <c r="A43" s="111" t="s">
        <v>35</v>
      </c>
      <c r="B43" s="111"/>
      <c r="C43" s="111"/>
      <c r="D43" s="92" t="s">
        <v>36</v>
      </c>
      <c r="E43" s="92"/>
      <c r="F43" s="92"/>
      <c r="G43" s="92"/>
      <c r="H43" s="92"/>
      <c r="K43" s="12"/>
      <c r="Q43" s="5" t="s">
        <v>112</v>
      </c>
    </row>
    <row r="44" spans="1:17" ht="27" customHeight="1">
      <c r="A44" s="100"/>
      <c r="B44" s="100"/>
      <c r="C44" s="100"/>
      <c r="D44" s="101"/>
      <c r="E44" s="101"/>
      <c r="F44" s="101"/>
      <c r="G44" s="101"/>
      <c r="H44" s="101"/>
      <c r="K44" s="12"/>
      <c r="Q44" s="5" t="s">
        <v>114</v>
      </c>
    </row>
    <row r="45" spans="1:17" ht="14.25">
      <c r="A45" s="57" t="s">
        <v>137</v>
      </c>
      <c r="B45" s="24"/>
      <c r="C45" s="24"/>
      <c r="D45" s="24"/>
      <c r="E45" s="58"/>
      <c r="F45" s="58"/>
      <c r="G45" s="58"/>
      <c r="H45" s="58"/>
      <c r="K45" s="12"/>
      <c r="Q45" s="5" t="s">
        <v>116</v>
      </c>
    </row>
    <row r="46" spans="1:17" ht="14.25">
      <c r="A46" s="59" t="s">
        <v>138</v>
      </c>
      <c r="B46" s="20"/>
      <c r="C46" s="20"/>
      <c r="D46" s="20"/>
      <c r="E46" s="60"/>
      <c r="F46" s="60"/>
      <c r="G46" s="60"/>
      <c r="H46" s="60"/>
      <c r="I46" s="20"/>
      <c r="J46" s="20"/>
      <c r="K46" s="21"/>
      <c r="Q46" s="71" t="s">
        <v>130</v>
      </c>
    </row>
    <row r="47" spans="2:17" ht="14.25">
      <c r="B47" s="61"/>
      <c r="C47" s="61"/>
      <c r="D47" s="61"/>
      <c r="E47" s="61"/>
      <c r="F47" s="61"/>
      <c r="G47" s="61"/>
      <c r="H47" s="61"/>
      <c r="Q47" s="81" t="s">
        <v>144</v>
      </c>
    </row>
    <row r="48" spans="2:17" ht="14.25">
      <c r="B48" s="61"/>
      <c r="C48" s="61"/>
      <c r="D48" s="61"/>
      <c r="E48" s="61"/>
      <c r="F48" s="61"/>
      <c r="G48" s="61"/>
      <c r="H48" s="61"/>
      <c r="Q48" s="7"/>
    </row>
    <row r="49" spans="2:17" ht="14.25">
      <c r="B49" s="61"/>
      <c r="C49" s="61"/>
      <c r="D49" s="61"/>
      <c r="E49" s="61"/>
      <c r="F49" s="61"/>
      <c r="G49" s="61"/>
      <c r="H49" s="61"/>
      <c r="Q49" s="2"/>
    </row>
    <row r="50" spans="2:8" ht="14.25">
      <c r="B50" s="61"/>
      <c r="C50" s="61"/>
      <c r="D50" s="61"/>
      <c r="E50" s="61"/>
      <c r="F50" s="61"/>
      <c r="G50" s="61"/>
      <c r="H50" s="61"/>
    </row>
  </sheetData>
  <sheetProtection password="CF4D" sheet="1" selectLockedCells="1"/>
  <mergeCells count="58">
    <mergeCell ref="B11:J11"/>
    <mergeCell ref="B14:H14"/>
    <mergeCell ref="B15:H15"/>
    <mergeCell ref="B16:H16"/>
    <mergeCell ref="B17:H17"/>
    <mergeCell ref="A1:K1"/>
    <mergeCell ref="A2:C2"/>
    <mergeCell ref="A3:C3"/>
    <mergeCell ref="A4:C4"/>
    <mergeCell ref="A6:K6"/>
    <mergeCell ref="C24:D24"/>
    <mergeCell ref="C25:D25"/>
    <mergeCell ref="G24:I24"/>
    <mergeCell ref="G25:I25"/>
    <mergeCell ref="C26:D26"/>
    <mergeCell ref="E24:F24"/>
    <mergeCell ref="E25:F25"/>
    <mergeCell ref="E26:F26"/>
    <mergeCell ref="A36:D36"/>
    <mergeCell ref="I39:J39"/>
    <mergeCell ref="E27:F27"/>
    <mergeCell ref="G26:I26"/>
    <mergeCell ref="G27:I27"/>
    <mergeCell ref="C28:D28"/>
    <mergeCell ref="A30:K30"/>
    <mergeCell ref="A31:K31"/>
    <mergeCell ref="A32:K32"/>
    <mergeCell ref="E28:F28"/>
    <mergeCell ref="G28:I28"/>
    <mergeCell ref="C27:D27"/>
    <mergeCell ref="A44:C44"/>
    <mergeCell ref="D44:H44"/>
    <mergeCell ref="A39:C39"/>
    <mergeCell ref="D39:F39"/>
    <mergeCell ref="A40:K40"/>
    <mergeCell ref="A41:K41"/>
    <mergeCell ref="A43:C43"/>
    <mergeCell ref="A38:K38"/>
    <mergeCell ref="D43:H43"/>
    <mergeCell ref="A33:K33"/>
    <mergeCell ref="A34:F34"/>
    <mergeCell ref="A35:E35"/>
    <mergeCell ref="B7:G7"/>
    <mergeCell ref="B8:G8"/>
    <mergeCell ref="E21:F21"/>
    <mergeCell ref="E22:F22"/>
    <mergeCell ref="E23:F23"/>
    <mergeCell ref="B18:H18"/>
    <mergeCell ref="B10:F10"/>
    <mergeCell ref="H10:J10"/>
    <mergeCell ref="C20:D20"/>
    <mergeCell ref="E20:F20"/>
    <mergeCell ref="C22:D22"/>
    <mergeCell ref="C23:D23"/>
    <mergeCell ref="G22:I22"/>
    <mergeCell ref="G23:I23"/>
    <mergeCell ref="C21:D21"/>
    <mergeCell ref="G21:I21"/>
  </mergeCells>
  <conditionalFormatting sqref="K14 K19 K16 H20">
    <cfRule type="cellIs" priority="5" dxfId="4" operator="equal" stopIfTrue="1">
      <formula>0</formula>
    </cfRule>
  </conditionalFormatting>
  <conditionalFormatting sqref="K17">
    <cfRule type="cellIs" priority="4" dxfId="4" operator="equal" stopIfTrue="1">
      <formula>0</formula>
    </cfRule>
  </conditionalFormatting>
  <conditionalFormatting sqref="K15">
    <cfRule type="cellIs" priority="3" dxfId="4" operator="equal" stopIfTrue="1">
      <formula>0</formula>
    </cfRule>
  </conditionalFormatting>
  <conditionalFormatting sqref="K18">
    <cfRule type="cellIs" priority="1" dxfId="4" operator="equal" stopIfTrue="1">
      <formula>0</formula>
    </cfRule>
  </conditionalFormatting>
  <dataValidations count="3">
    <dataValidation type="list" allowBlank="1" showInputMessage="1" showErrorMessage="1" sqref="D18:D19 D15">
      <formula1>"Damen,Herren"</formula1>
    </dataValidation>
    <dataValidation type="list" allowBlank="1" showInputMessage="1" showErrorMessage="1" sqref="E21:E29">
      <formula1>liga</formula1>
    </dataValidation>
    <dataValidation type="list" allowBlank="1" showInputMessage="1" showErrorMessage="1" sqref="B7:G7">
      <formula1>$Q$2:$Q$49</formula1>
    </dataValidation>
  </dataValidations>
  <hyperlinks>
    <hyperlink ref="H3" r:id="rId1" display="sektionssportwart-bowling@hkbv-ev.de"/>
    <hyperlink ref="H4" r:id="rId2" display="ligawart@bv22.de"/>
  </hyperlinks>
  <printOptions/>
  <pageMargins left="0.9055118110236221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4">
      <selection activeCell="C1" sqref="C1:C49"/>
    </sheetView>
  </sheetViews>
  <sheetFormatPr defaultColWidth="11.421875" defaultRowHeight="15"/>
  <cols>
    <col min="1" max="1" width="10.140625" style="2" customWidth="1"/>
    <col min="2" max="2" width="32.140625" style="2" bestFit="1" customWidth="1"/>
    <col min="3" max="3" width="28.140625" style="2" customWidth="1"/>
    <col min="4" max="4" width="11.421875" style="2" customWidth="1"/>
    <col min="5" max="5" width="20.00390625" style="2" customWidth="1"/>
    <col min="6" max="7" width="11.421875" style="2" customWidth="1"/>
    <col min="8" max="9" width="29.28125" style="2" bestFit="1" customWidth="1"/>
    <col min="10" max="10" width="11.421875" style="2" customWidth="1"/>
    <col min="11" max="11" width="32.140625" style="2" bestFit="1" customWidth="1"/>
    <col min="12" max="16384" width="11.421875" style="2" customWidth="1"/>
  </cols>
  <sheetData>
    <row r="1" spans="1:11" ht="14.25">
      <c r="A1" s="1" t="s">
        <v>39</v>
      </c>
      <c r="B1" s="1" t="s">
        <v>40</v>
      </c>
      <c r="C1" s="1" t="s">
        <v>41</v>
      </c>
      <c r="E1" s="1"/>
      <c r="G1" s="3" t="s">
        <v>42</v>
      </c>
      <c r="H1" s="3" t="s">
        <v>43</v>
      </c>
      <c r="I1" s="3" t="s">
        <v>44</v>
      </c>
      <c r="J1" s="3" t="s">
        <v>42</v>
      </c>
      <c r="K1" s="3" t="s">
        <v>43</v>
      </c>
    </row>
    <row r="2" spans="1:11" ht="14.25">
      <c r="A2" s="4">
        <v>8002</v>
      </c>
      <c r="B2" s="5" t="s">
        <v>45</v>
      </c>
      <c r="C2" s="5" t="s">
        <v>46</v>
      </c>
      <c r="E2" s="2" t="s">
        <v>22</v>
      </c>
      <c r="G2" s="4">
        <v>8002</v>
      </c>
      <c r="H2" s="5" t="s">
        <v>45</v>
      </c>
      <c r="I2" s="5" t="s">
        <v>46</v>
      </c>
      <c r="J2" s="4">
        <v>8002</v>
      </c>
      <c r="K2" s="5" t="s">
        <v>45</v>
      </c>
    </row>
    <row r="3" spans="1:11" ht="14.25">
      <c r="A3" s="4">
        <v>8003</v>
      </c>
      <c r="B3" s="5" t="s">
        <v>47</v>
      </c>
      <c r="C3" s="5" t="s">
        <v>48</v>
      </c>
      <c r="G3" s="4">
        <v>8003</v>
      </c>
      <c r="H3" s="5" t="s">
        <v>47</v>
      </c>
      <c r="I3" s="5" t="s">
        <v>48</v>
      </c>
      <c r="J3" s="4">
        <v>8003</v>
      </c>
      <c r="K3" s="5" t="s">
        <v>47</v>
      </c>
    </row>
    <row r="4" spans="1:11" ht="14.25">
      <c r="A4" s="4">
        <v>8004</v>
      </c>
      <c r="B4" s="5" t="s">
        <v>49</v>
      </c>
      <c r="C4" s="5" t="s">
        <v>50</v>
      </c>
      <c r="E4" s="2" t="s">
        <v>24</v>
      </c>
      <c r="G4" s="4">
        <v>8004</v>
      </c>
      <c r="H4" s="5" t="s">
        <v>49</v>
      </c>
      <c r="I4" s="5" t="s">
        <v>50</v>
      </c>
      <c r="J4" s="4">
        <v>8004</v>
      </c>
      <c r="K4" s="5" t="s">
        <v>49</v>
      </c>
    </row>
    <row r="5" spans="1:11" ht="14.25">
      <c r="A5" s="4">
        <v>8005</v>
      </c>
      <c r="B5" s="5" t="s">
        <v>51</v>
      </c>
      <c r="C5" s="5" t="s">
        <v>52</v>
      </c>
      <c r="E5" s="2" t="s">
        <v>120</v>
      </c>
      <c r="G5" s="4">
        <v>8005</v>
      </c>
      <c r="H5" s="5" t="s">
        <v>51</v>
      </c>
      <c r="I5" s="5" t="s">
        <v>52</v>
      </c>
      <c r="J5" s="4">
        <v>8005</v>
      </c>
      <c r="K5" s="5" t="s">
        <v>51</v>
      </c>
    </row>
    <row r="6" spans="1:11" ht="14.25">
      <c r="A6" s="4">
        <v>8007</v>
      </c>
      <c r="B6" s="5" t="s">
        <v>53</v>
      </c>
      <c r="C6" s="5" t="s">
        <v>54</v>
      </c>
      <c r="E6" s="2" t="s">
        <v>121</v>
      </c>
      <c r="G6" s="4">
        <v>8007</v>
      </c>
      <c r="H6" s="5" t="s">
        <v>53</v>
      </c>
      <c r="I6" s="5" t="s">
        <v>54</v>
      </c>
      <c r="J6" s="4">
        <v>8007</v>
      </c>
      <c r="K6" s="5" t="s">
        <v>53</v>
      </c>
    </row>
    <row r="7" spans="1:11" ht="14.25">
      <c r="A7" s="4">
        <v>8009</v>
      </c>
      <c r="B7" s="5" t="s">
        <v>55</v>
      </c>
      <c r="C7" s="5" t="s">
        <v>55</v>
      </c>
      <c r="E7" s="2" t="s">
        <v>122</v>
      </c>
      <c r="G7" s="4">
        <v>8009</v>
      </c>
      <c r="H7" s="5" t="s">
        <v>55</v>
      </c>
      <c r="I7" s="5" t="s">
        <v>55</v>
      </c>
      <c r="J7" s="4">
        <v>8009</v>
      </c>
      <c r="K7" s="5" t="s">
        <v>55</v>
      </c>
    </row>
    <row r="8" spans="1:11" ht="14.25">
      <c r="A8" s="4">
        <v>8010</v>
      </c>
      <c r="B8" s="5" t="s">
        <v>56</v>
      </c>
      <c r="C8" s="5" t="s">
        <v>56</v>
      </c>
      <c r="E8" s="2" t="s">
        <v>123</v>
      </c>
      <c r="G8" s="4">
        <v>8010</v>
      </c>
      <c r="H8" s="5" t="s">
        <v>56</v>
      </c>
      <c r="I8" s="5" t="s">
        <v>56</v>
      </c>
      <c r="J8" s="4">
        <v>8010</v>
      </c>
      <c r="K8" s="5" t="s">
        <v>56</v>
      </c>
    </row>
    <row r="9" spans="1:11" ht="14.25">
      <c r="A9" s="4">
        <v>8011</v>
      </c>
      <c r="B9" s="5" t="s">
        <v>57</v>
      </c>
      <c r="C9" s="5" t="s">
        <v>58</v>
      </c>
      <c r="E9" s="2" t="s">
        <v>124</v>
      </c>
      <c r="G9" s="4">
        <v>8011</v>
      </c>
      <c r="H9" s="5" t="s">
        <v>57</v>
      </c>
      <c r="I9" s="5" t="s">
        <v>58</v>
      </c>
      <c r="J9" s="4">
        <v>8011</v>
      </c>
      <c r="K9" s="5" t="s">
        <v>57</v>
      </c>
    </row>
    <row r="10" spans="1:11" ht="14.25">
      <c r="A10" s="4">
        <v>8019</v>
      </c>
      <c r="B10" s="5" t="s">
        <v>59</v>
      </c>
      <c r="C10" s="5" t="s">
        <v>60</v>
      </c>
      <c r="G10" s="4">
        <v>8019</v>
      </c>
      <c r="H10" s="5" t="s">
        <v>59</v>
      </c>
      <c r="I10" s="5" t="s">
        <v>60</v>
      </c>
      <c r="J10" s="4">
        <v>8019</v>
      </c>
      <c r="K10" s="5" t="s">
        <v>59</v>
      </c>
    </row>
    <row r="11" spans="1:11" ht="14.25">
      <c r="A11" s="4">
        <v>8024</v>
      </c>
      <c r="B11" s="5" t="s">
        <v>61</v>
      </c>
      <c r="C11" s="5" t="s">
        <v>62</v>
      </c>
      <c r="G11" s="4">
        <v>8024</v>
      </c>
      <c r="H11" s="5" t="s">
        <v>61</v>
      </c>
      <c r="I11" s="5" t="s">
        <v>62</v>
      </c>
      <c r="J11" s="4">
        <v>8024</v>
      </c>
      <c r="K11" s="5" t="s">
        <v>61</v>
      </c>
    </row>
    <row r="12" spans="1:11" ht="14.25">
      <c r="A12" s="4">
        <v>8025</v>
      </c>
      <c r="B12" s="5" t="s">
        <v>63</v>
      </c>
      <c r="C12" s="5" t="s">
        <v>64</v>
      </c>
      <c r="G12" s="4">
        <v>8025</v>
      </c>
      <c r="H12" s="5" t="s">
        <v>63</v>
      </c>
      <c r="I12" s="5" t="s">
        <v>64</v>
      </c>
      <c r="J12" s="4">
        <v>8025</v>
      </c>
      <c r="K12" s="5" t="s">
        <v>63</v>
      </c>
    </row>
    <row r="13" spans="1:11" ht="14.25">
      <c r="A13" s="4">
        <v>8026</v>
      </c>
      <c r="B13" s="5" t="s">
        <v>65</v>
      </c>
      <c r="C13" s="5" t="s">
        <v>66</v>
      </c>
      <c r="G13" s="4">
        <v>8026</v>
      </c>
      <c r="H13" s="5" t="s">
        <v>65</v>
      </c>
      <c r="I13" s="5" t="s">
        <v>66</v>
      </c>
      <c r="J13" s="4">
        <v>8026</v>
      </c>
      <c r="K13" s="5" t="s">
        <v>65</v>
      </c>
    </row>
    <row r="14" spans="1:11" ht="14.25">
      <c r="A14" s="4">
        <v>8027</v>
      </c>
      <c r="B14" s="5" t="s">
        <v>67</v>
      </c>
      <c r="C14" s="5" t="s">
        <v>67</v>
      </c>
      <c r="G14" s="4">
        <v>8027</v>
      </c>
      <c r="H14" s="5" t="s">
        <v>67</v>
      </c>
      <c r="I14" s="5" t="s">
        <v>67</v>
      </c>
      <c r="J14" s="4">
        <v>8027</v>
      </c>
      <c r="K14" s="5" t="s">
        <v>67</v>
      </c>
    </row>
    <row r="15" spans="1:11" ht="14.25">
      <c r="A15" s="4">
        <v>8028</v>
      </c>
      <c r="B15" s="5" t="s">
        <v>68</v>
      </c>
      <c r="C15" s="5" t="s">
        <v>68</v>
      </c>
      <c r="G15" s="4">
        <v>8028</v>
      </c>
      <c r="H15" s="5" t="s">
        <v>68</v>
      </c>
      <c r="I15" s="5" t="s">
        <v>68</v>
      </c>
      <c r="J15" s="4">
        <v>8028</v>
      </c>
      <c r="K15" s="5" t="s">
        <v>68</v>
      </c>
    </row>
    <row r="16" spans="1:11" ht="14.25">
      <c r="A16" s="4">
        <v>8030</v>
      </c>
      <c r="B16" s="5" t="s">
        <v>69</v>
      </c>
      <c r="C16" s="5" t="s">
        <v>70</v>
      </c>
      <c r="G16" s="4">
        <v>8030</v>
      </c>
      <c r="H16" s="5" t="s">
        <v>69</v>
      </c>
      <c r="I16" s="5" t="s">
        <v>70</v>
      </c>
      <c r="J16" s="4">
        <v>8030</v>
      </c>
      <c r="K16" s="5" t="s">
        <v>69</v>
      </c>
    </row>
    <row r="17" spans="1:11" ht="14.25">
      <c r="A17" s="4">
        <v>8031</v>
      </c>
      <c r="B17" s="5" t="s">
        <v>71</v>
      </c>
      <c r="C17" s="5" t="s">
        <v>72</v>
      </c>
      <c r="G17" s="4">
        <v>8031</v>
      </c>
      <c r="H17" s="5" t="s">
        <v>71</v>
      </c>
      <c r="I17" s="5" t="s">
        <v>72</v>
      </c>
      <c r="J17" s="4">
        <v>8031</v>
      </c>
      <c r="K17" s="5" t="s">
        <v>71</v>
      </c>
    </row>
    <row r="18" spans="1:11" ht="14.25">
      <c r="A18" s="4">
        <v>8032</v>
      </c>
      <c r="B18" s="73" t="s">
        <v>73</v>
      </c>
      <c r="C18" s="73" t="s">
        <v>74</v>
      </c>
      <c r="G18" s="4">
        <v>8032</v>
      </c>
      <c r="H18" s="5" t="s">
        <v>73</v>
      </c>
      <c r="I18" s="5" t="s">
        <v>74</v>
      </c>
      <c r="J18" s="4">
        <v>8032</v>
      </c>
      <c r="K18" s="5" t="s">
        <v>73</v>
      </c>
    </row>
    <row r="19" spans="1:11" ht="14.25">
      <c r="A19" s="4">
        <v>8033</v>
      </c>
      <c r="B19" s="73" t="s">
        <v>73</v>
      </c>
      <c r="C19" s="73" t="s">
        <v>75</v>
      </c>
      <c r="G19" s="4">
        <v>8033</v>
      </c>
      <c r="H19" s="5" t="s">
        <v>73</v>
      </c>
      <c r="I19" s="5" t="s">
        <v>75</v>
      </c>
      <c r="J19" s="4">
        <v>8033</v>
      </c>
      <c r="K19" s="5" t="s">
        <v>73</v>
      </c>
    </row>
    <row r="20" spans="1:11" ht="14.25">
      <c r="A20" s="4">
        <v>8036</v>
      </c>
      <c r="B20" s="5" t="s">
        <v>76</v>
      </c>
      <c r="C20" s="5" t="s">
        <v>76</v>
      </c>
      <c r="G20" s="4">
        <v>8036</v>
      </c>
      <c r="H20" s="5" t="s">
        <v>76</v>
      </c>
      <c r="I20" s="5" t="s">
        <v>76</v>
      </c>
      <c r="J20" s="4">
        <v>8036</v>
      </c>
      <c r="K20" s="5" t="s">
        <v>76</v>
      </c>
    </row>
    <row r="21" spans="1:11" ht="14.25">
      <c r="A21" s="4">
        <v>8037</v>
      </c>
      <c r="B21" s="5" t="s">
        <v>77</v>
      </c>
      <c r="C21" s="5" t="s">
        <v>78</v>
      </c>
      <c r="G21" s="4">
        <v>8037</v>
      </c>
      <c r="H21" s="5" t="s">
        <v>77</v>
      </c>
      <c r="I21" s="5" t="s">
        <v>78</v>
      </c>
      <c r="J21" s="4">
        <v>8037</v>
      </c>
      <c r="K21" s="5" t="s">
        <v>77</v>
      </c>
    </row>
    <row r="22" spans="1:11" ht="14.25">
      <c r="A22" s="4">
        <v>8038</v>
      </c>
      <c r="B22" s="5" t="s">
        <v>79</v>
      </c>
      <c r="C22" s="5" t="s">
        <v>80</v>
      </c>
      <c r="G22" s="4">
        <v>8038</v>
      </c>
      <c r="H22" s="5" t="s">
        <v>79</v>
      </c>
      <c r="I22" s="5" t="s">
        <v>80</v>
      </c>
      <c r="J22" s="4">
        <v>8038</v>
      </c>
      <c r="K22" s="5" t="s">
        <v>79</v>
      </c>
    </row>
    <row r="23" spans="1:11" ht="14.25">
      <c r="A23" s="4">
        <v>8039</v>
      </c>
      <c r="B23" s="5" t="s">
        <v>81</v>
      </c>
      <c r="C23" s="5" t="s">
        <v>82</v>
      </c>
      <c r="G23" s="4">
        <v>8039</v>
      </c>
      <c r="H23" s="5" t="s">
        <v>81</v>
      </c>
      <c r="I23" s="5" t="s">
        <v>82</v>
      </c>
      <c r="J23" s="4">
        <v>8039</v>
      </c>
      <c r="K23" s="5" t="s">
        <v>81</v>
      </c>
    </row>
    <row r="24" spans="1:11" ht="14.25">
      <c r="A24" s="4">
        <v>8041</v>
      </c>
      <c r="B24" s="5" t="s">
        <v>83</v>
      </c>
      <c r="C24" s="5" t="s">
        <v>84</v>
      </c>
      <c r="G24" s="4">
        <v>8041</v>
      </c>
      <c r="H24" s="5" t="s">
        <v>83</v>
      </c>
      <c r="I24" s="5" t="s">
        <v>84</v>
      </c>
      <c r="J24" s="4">
        <v>8041</v>
      </c>
      <c r="K24" s="5" t="s">
        <v>83</v>
      </c>
    </row>
    <row r="25" spans="1:11" ht="14.25">
      <c r="A25" s="4">
        <v>8042</v>
      </c>
      <c r="B25" s="73" t="s">
        <v>85</v>
      </c>
      <c r="C25" s="73" t="s">
        <v>85</v>
      </c>
      <c r="G25" s="4">
        <v>8042</v>
      </c>
      <c r="H25" s="73" t="s">
        <v>85</v>
      </c>
      <c r="I25" s="73" t="s">
        <v>85</v>
      </c>
      <c r="J25" s="4">
        <v>8042</v>
      </c>
      <c r="K25" s="73" t="s">
        <v>85</v>
      </c>
    </row>
    <row r="26" spans="1:11" ht="14.25">
      <c r="A26" s="4">
        <v>8044</v>
      </c>
      <c r="B26" s="5" t="s">
        <v>86</v>
      </c>
      <c r="C26" s="5" t="s">
        <v>87</v>
      </c>
      <c r="G26" s="4">
        <v>8044</v>
      </c>
      <c r="H26" s="5" t="s">
        <v>86</v>
      </c>
      <c r="I26" s="5" t="s">
        <v>87</v>
      </c>
      <c r="J26" s="4">
        <v>8044</v>
      </c>
      <c r="K26" s="5" t="s">
        <v>86</v>
      </c>
    </row>
    <row r="27" spans="1:11" ht="14.25">
      <c r="A27" s="4">
        <v>8045</v>
      </c>
      <c r="B27" s="5" t="s">
        <v>88</v>
      </c>
      <c r="C27" s="5" t="s">
        <v>88</v>
      </c>
      <c r="G27" s="4">
        <v>8045</v>
      </c>
      <c r="H27" s="5" t="s">
        <v>88</v>
      </c>
      <c r="I27" s="5" t="s">
        <v>88</v>
      </c>
      <c r="J27" s="4">
        <v>8045</v>
      </c>
      <c r="K27" s="5" t="s">
        <v>88</v>
      </c>
    </row>
    <row r="28" spans="1:11" ht="14.25">
      <c r="A28" s="4">
        <v>8047</v>
      </c>
      <c r="B28" s="5" t="s">
        <v>89</v>
      </c>
      <c r="C28" s="5" t="s">
        <v>89</v>
      </c>
      <c r="G28" s="4">
        <v>8047</v>
      </c>
      <c r="H28" s="5" t="s">
        <v>89</v>
      </c>
      <c r="I28" s="5" t="s">
        <v>89</v>
      </c>
      <c r="J28" s="4">
        <v>8047</v>
      </c>
      <c r="K28" s="5" t="s">
        <v>89</v>
      </c>
    </row>
    <row r="29" spans="1:11" ht="14.25">
      <c r="A29" s="4">
        <v>8048</v>
      </c>
      <c r="B29" s="5" t="s">
        <v>90</v>
      </c>
      <c r="C29" s="5" t="s">
        <v>91</v>
      </c>
      <c r="G29" s="4">
        <v>8048</v>
      </c>
      <c r="H29" s="5" t="s">
        <v>90</v>
      </c>
      <c r="I29" s="5" t="s">
        <v>91</v>
      </c>
      <c r="J29" s="4">
        <v>8048</v>
      </c>
      <c r="K29" s="5" t="s">
        <v>90</v>
      </c>
    </row>
    <row r="30" spans="1:11" ht="14.25">
      <c r="A30" s="4">
        <v>8050</v>
      </c>
      <c r="B30" s="5" t="s">
        <v>92</v>
      </c>
      <c r="C30" s="5" t="s">
        <v>93</v>
      </c>
      <c r="G30" s="4">
        <v>8050</v>
      </c>
      <c r="H30" s="5" t="s">
        <v>92</v>
      </c>
      <c r="I30" s="5" t="s">
        <v>93</v>
      </c>
      <c r="J30" s="4">
        <v>8050</v>
      </c>
      <c r="K30" s="5" t="s">
        <v>92</v>
      </c>
    </row>
    <row r="31" spans="1:11" ht="14.25">
      <c r="A31" s="4">
        <v>8053</v>
      </c>
      <c r="B31" s="82" t="s">
        <v>145</v>
      </c>
      <c r="C31" s="5" t="s">
        <v>145</v>
      </c>
      <c r="G31" s="4">
        <v>8053</v>
      </c>
      <c r="H31" s="5" t="s">
        <v>145</v>
      </c>
      <c r="I31" s="5" t="s">
        <v>145</v>
      </c>
      <c r="J31" s="4">
        <v>8053</v>
      </c>
      <c r="K31" s="5" t="s">
        <v>145</v>
      </c>
    </row>
    <row r="32" spans="1:11" ht="14.25">
      <c r="A32" s="4">
        <v>8054</v>
      </c>
      <c r="B32" s="5" t="s">
        <v>94</v>
      </c>
      <c r="C32" s="5" t="s">
        <v>95</v>
      </c>
      <c r="G32" s="4">
        <v>8054</v>
      </c>
      <c r="H32" s="5" t="s">
        <v>94</v>
      </c>
      <c r="I32" s="5" t="s">
        <v>95</v>
      </c>
      <c r="J32" s="4">
        <v>8054</v>
      </c>
      <c r="K32" s="5" t="s">
        <v>94</v>
      </c>
    </row>
    <row r="33" spans="1:11" ht="14.25">
      <c r="A33" s="4">
        <v>8069</v>
      </c>
      <c r="B33" s="5" t="s">
        <v>96</v>
      </c>
      <c r="C33" s="5" t="s">
        <v>97</v>
      </c>
      <c r="G33" s="4">
        <v>8069</v>
      </c>
      <c r="H33" s="5" t="s">
        <v>96</v>
      </c>
      <c r="I33" s="5" t="s">
        <v>97</v>
      </c>
      <c r="J33" s="4">
        <v>8069</v>
      </c>
      <c r="K33" s="5" t="s">
        <v>96</v>
      </c>
    </row>
    <row r="34" spans="1:11" ht="14.25">
      <c r="A34" s="4">
        <v>8072</v>
      </c>
      <c r="B34" s="5" t="s">
        <v>98</v>
      </c>
      <c r="C34" s="5" t="s">
        <v>98</v>
      </c>
      <c r="G34" s="4">
        <v>8072</v>
      </c>
      <c r="H34" s="5" t="s">
        <v>98</v>
      </c>
      <c r="I34" s="5" t="s">
        <v>98</v>
      </c>
      <c r="J34" s="4">
        <v>8072</v>
      </c>
      <c r="K34" s="5" t="s">
        <v>98</v>
      </c>
    </row>
    <row r="35" spans="1:11" ht="14.25">
      <c r="A35" s="4">
        <v>8073</v>
      </c>
      <c r="B35" s="5" t="s">
        <v>99</v>
      </c>
      <c r="C35" s="5" t="s">
        <v>100</v>
      </c>
      <c r="G35" s="4">
        <v>8073</v>
      </c>
      <c r="H35" s="5" t="s">
        <v>99</v>
      </c>
      <c r="I35" s="5" t="s">
        <v>100</v>
      </c>
      <c r="J35" s="4">
        <v>8073</v>
      </c>
      <c r="K35" s="5" t="s">
        <v>99</v>
      </c>
    </row>
    <row r="36" spans="1:11" ht="14.25">
      <c r="A36" s="4">
        <v>8076</v>
      </c>
      <c r="B36" s="5" t="s">
        <v>101</v>
      </c>
      <c r="C36" s="5" t="s">
        <v>102</v>
      </c>
      <c r="G36" s="4">
        <v>8076</v>
      </c>
      <c r="H36" s="5" t="s">
        <v>101</v>
      </c>
      <c r="I36" s="5" t="s">
        <v>102</v>
      </c>
      <c r="J36" s="4">
        <v>8076</v>
      </c>
      <c r="K36" s="5" t="s">
        <v>101</v>
      </c>
    </row>
    <row r="37" spans="1:11" ht="14.25">
      <c r="A37" s="4">
        <v>8077</v>
      </c>
      <c r="B37" s="5" t="s">
        <v>103</v>
      </c>
      <c r="C37" s="5" t="s">
        <v>104</v>
      </c>
      <c r="G37" s="4">
        <v>8077</v>
      </c>
      <c r="H37" s="5" t="s">
        <v>103</v>
      </c>
      <c r="I37" s="5" t="s">
        <v>104</v>
      </c>
      <c r="J37" s="4">
        <v>8077</v>
      </c>
      <c r="K37" s="5" t="s">
        <v>103</v>
      </c>
    </row>
    <row r="38" spans="1:11" ht="14.25">
      <c r="A38" s="4">
        <v>8078</v>
      </c>
      <c r="B38" s="5" t="s">
        <v>103</v>
      </c>
      <c r="C38" s="5" t="s">
        <v>105</v>
      </c>
      <c r="G38" s="4">
        <v>8078</v>
      </c>
      <c r="H38" s="5" t="s">
        <v>103</v>
      </c>
      <c r="I38" s="5" t="s">
        <v>105</v>
      </c>
      <c r="J38" s="4">
        <v>8078</v>
      </c>
      <c r="K38" s="5" t="s">
        <v>103</v>
      </c>
    </row>
    <row r="39" spans="1:11" ht="14.25">
      <c r="A39" s="4">
        <v>8079</v>
      </c>
      <c r="B39" s="5" t="s">
        <v>103</v>
      </c>
      <c r="C39" s="5" t="s">
        <v>106</v>
      </c>
      <c r="G39" s="4">
        <v>8079</v>
      </c>
      <c r="H39" s="5" t="s">
        <v>103</v>
      </c>
      <c r="I39" s="5" t="s">
        <v>106</v>
      </c>
      <c r="J39" s="4">
        <v>8079</v>
      </c>
      <c r="K39" s="5" t="s">
        <v>103</v>
      </c>
    </row>
    <row r="40" spans="1:11" ht="14.25">
      <c r="A40" s="4">
        <v>8081</v>
      </c>
      <c r="B40" s="5" t="s">
        <v>107</v>
      </c>
      <c r="C40" s="5" t="s">
        <v>107</v>
      </c>
      <c r="G40" s="4">
        <v>8081</v>
      </c>
      <c r="H40" s="5" t="s">
        <v>107</v>
      </c>
      <c r="I40" s="5" t="s">
        <v>107</v>
      </c>
      <c r="J40" s="4">
        <v>8081</v>
      </c>
      <c r="K40" s="5" t="s">
        <v>107</v>
      </c>
    </row>
    <row r="41" spans="1:11" ht="14.25">
      <c r="A41" s="4">
        <v>8082</v>
      </c>
      <c r="B41" s="5" t="s">
        <v>103</v>
      </c>
      <c r="C41" s="5" t="s">
        <v>108</v>
      </c>
      <c r="G41" s="4">
        <v>8082</v>
      </c>
      <c r="H41" s="5" t="s">
        <v>103</v>
      </c>
      <c r="I41" s="5" t="s">
        <v>108</v>
      </c>
      <c r="J41" s="4">
        <v>8082</v>
      </c>
      <c r="K41" s="5" t="s">
        <v>103</v>
      </c>
    </row>
    <row r="42" spans="1:11" ht="14.25">
      <c r="A42" s="4">
        <v>8083</v>
      </c>
      <c r="B42" s="5" t="s">
        <v>109</v>
      </c>
      <c r="C42" s="5" t="s">
        <v>110</v>
      </c>
      <c r="G42" s="4">
        <v>8083</v>
      </c>
      <c r="H42" s="5" t="s">
        <v>109</v>
      </c>
      <c r="I42" s="5" t="s">
        <v>110</v>
      </c>
      <c r="J42" s="4">
        <v>8083</v>
      </c>
      <c r="K42" s="5" t="s">
        <v>109</v>
      </c>
    </row>
    <row r="43" spans="1:11" ht="14.25">
      <c r="A43" s="4">
        <v>8084</v>
      </c>
      <c r="B43" s="5" t="s">
        <v>111</v>
      </c>
      <c r="C43" s="5" t="s">
        <v>112</v>
      </c>
      <c r="G43" s="4">
        <v>8084</v>
      </c>
      <c r="H43" s="5" t="s">
        <v>111</v>
      </c>
      <c r="I43" s="5" t="s">
        <v>112</v>
      </c>
      <c r="J43" s="4">
        <v>8084</v>
      </c>
      <c r="K43" s="5" t="s">
        <v>111</v>
      </c>
    </row>
    <row r="44" spans="1:11" ht="14.25">
      <c r="A44" s="4">
        <v>8085</v>
      </c>
      <c r="B44" s="5" t="s">
        <v>113</v>
      </c>
      <c r="C44" s="5" t="s">
        <v>114</v>
      </c>
      <c r="G44" s="4">
        <v>8085</v>
      </c>
      <c r="H44" s="5" t="s">
        <v>113</v>
      </c>
      <c r="I44" s="5" t="s">
        <v>114</v>
      </c>
      <c r="J44" s="4">
        <v>8085</v>
      </c>
      <c r="K44" s="5" t="s">
        <v>113</v>
      </c>
    </row>
    <row r="45" spans="1:11" ht="14.25">
      <c r="A45" s="4">
        <v>26079</v>
      </c>
      <c r="B45" s="5" t="s">
        <v>115</v>
      </c>
      <c r="C45" s="5" t="s">
        <v>116</v>
      </c>
      <c r="G45" s="4">
        <v>26079</v>
      </c>
      <c r="H45" s="5" t="s">
        <v>115</v>
      </c>
      <c r="I45" s="5" t="s">
        <v>116</v>
      </c>
      <c r="J45" s="4">
        <v>26079</v>
      </c>
      <c r="K45" s="5" t="s">
        <v>115</v>
      </c>
    </row>
    <row r="46" spans="1:11" ht="14.25">
      <c r="A46">
        <v>37399</v>
      </c>
      <c r="B46" s="71" t="s">
        <v>130</v>
      </c>
      <c r="C46" s="71" t="s">
        <v>130</v>
      </c>
      <c r="G46">
        <v>37399</v>
      </c>
      <c r="H46" s="71" t="s">
        <v>130</v>
      </c>
      <c r="I46" s="71" t="s">
        <v>130</v>
      </c>
      <c r="J46">
        <v>37399</v>
      </c>
      <c r="K46" s="71" t="s">
        <v>130</v>
      </c>
    </row>
    <row r="47" spans="1:11" ht="14.25">
      <c r="A47" s="80">
        <v>260792</v>
      </c>
      <c r="B47" s="81" t="s">
        <v>143</v>
      </c>
      <c r="C47" s="81" t="s">
        <v>144</v>
      </c>
      <c r="G47" s="80">
        <v>260792</v>
      </c>
      <c r="H47" s="81" t="s">
        <v>143</v>
      </c>
      <c r="I47" s="81" t="s">
        <v>144</v>
      </c>
      <c r="J47" s="80">
        <v>260792</v>
      </c>
      <c r="K47" s="81" t="s">
        <v>143</v>
      </c>
    </row>
    <row r="48" spans="1:4" ht="14.25">
      <c r="A48" s="6"/>
      <c r="B48" s="7"/>
      <c r="C48" s="7"/>
      <c r="D48" s="6"/>
    </row>
  </sheetData>
  <sheetProtection password="CF4D" sheet="1" objects="1" scenarios="1"/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wolf</cp:lastModifiedBy>
  <cp:lastPrinted>2022-07-22T20:36:05Z</cp:lastPrinted>
  <dcterms:created xsi:type="dcterms:W3CDTF">2020-07-12T15:45:44Z</dcterms:created>
  <dcterms:modified xsi:type="dcterms:W3CDTF">2022-07-22T21:08:45Z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