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2767" yWindow="32767" windowWidth="23256" windowHeight="12576" activeTab="0"/>
  </bookViews>
  <sheets>
    <sheet name="Formular" sheetId="1" r:id="rId1"/>
    <sheet name="Daten" sheetId="2" state="hidden" r:id="rId2"/>
    <sheet name="Stammdaten" sheetId="3" state="hidden" r:id="rId3"/>
  </sheets>
  <definedNames>
    <definedName name="_xlnm._FilterDatabase" localSheetId="2" hidden="1">'Stammdaten'!$A:$I</definedName>
    <definedName name="ak">'Stammdaten'!$K$4:$K$14</definedName>
    <definedName name="anzteam" localSheetId="0">"combox1"</definedName>
    <definedName name="club">'Stammdaten'!$G$1:$G$705</definedName>
    <definedName name="club1">'Daten'!$B$28:$D$71</definedName>
    <definedName name="club2">'Formular'!combox2.columne(0)</definedName>
    <definedName name="CRITERIA" localSheetId="0">'Formular'!$M$1:$M$2</definedName>
    <definedName name="CRITERIA" localSheetId="2">'Stammdaten'!$M$1:$M$2</definedName>
    <definedName name="EDV">'Stammdaten'!$C$1:$H$705</definedName>
    <definedName name="EDVsuchen">'Stammdaten'!$C$1:$H$705</definedName>
    <definedName name="event">'Daten'!$A$3:$AC$21</definedName>
    <definedName name="event1">'Daten'!$A$3:$B$12</definedName>
    <definedName name="EXTRACT" localSheetId="2">'Stammdaten'!$O$1:$W$1</definedName>
    <definedName name="namensuchen">'Stammdaten'!$A$1:$H$705</definedName>
    <definedName name="nix">" "</definedName>
    <definedName name="_xlnm.Print_Area" localSheetId="0">'Formular'!$A$1:$P$102</definedName>
    <definedName name="suchenclubedv">'Stammdaten'!$Q$1:$W$100</definedName>
    <definedName name="suchennamen">'Stammdaten'!$O$1:$W$100</definedName>
    <definedName name="CRITERIA" localSheetId="2">'Stammdaten'!$M$1:$M$2</definedName>
    <definedName name="terst">combox5.column(1)</definedName>
    <definedName name="verein">'Stammdaten'!$H$1:$H$705</definedName>
    <definedName name="EXTRACT" localSheetId="2">'Stammdaten'!$O$1:$W$1</definedName>
  </definedNames>
  <calcPr fullCalcOnLoad="1"/>
</workbook>
</file>

<file path=xl/comments3.xml><?xml version="1.0" encoding="utf-8"?>
<comments xmlns="http://schemas.openxmlformats.org/spreadsheetml/2006/main">
  <authors>
    <author>Hessling</author>
  </authors>
  <commentList>
    <comment ref="D1018" authorId="0">
      <text>
        <r>
          <rPr>
            <b/>
            <sz val="8"/>
            <rFont val="Tahoma"/>
            <family val="2"/>
          </rPr>
          <t>Hessling:</t>
        </r>
        <r>
          <rPr>
            <sz val="8"/>
            <rFont val="Tahoma"/>
            <family val="2"/>
          </rPr>
          <t xml:space="preserve">
vorher Pfützner</t>
        </r>
      </text>
    </comment>
  </commentList>
</comments>
</file>

<file path=xl/sharedStrings.xml><?xml version="1.0" encoding="utf-8"?>
<sst xmlns="http://schemas.openxmlformats.org/spreadsheetml/2006/main" count="9098" uniqueCount="1808">
  <si>
    <t>Verein / Club:</t>
  </si>
  <si>
    <t>Tel.:</t>
  </si>
  <si>
    <t>Vorname</t>
  </si>
  <si>
    <t>Event</t>
  </si>
  <si>
    <t>Leitung</t>
  </si>
  <si>
    <t>Tel</t>
  </si>
  <si>
    <t>E-Mail</t>
  </si>
  <si>
    <t>ort</t>
  </si>
  <si>
    <t>Strasse</t>
  </si>
  <si>
    <t>meldschluß</t>
  </si>
  <si>
    <t>start3</t>
  </si>
  <si>
    <t>start4</t>
  </si>
  <si>
    <t>start5</t>
  </si>
  <si>
    <t>startgebühr</t>
  </si>
  <si>
    <t>Fax</t>
  </si>
  <si>
    <t xml:space="preserve">Starts á </t>
  </si>
  <si>
    <t xml:space="preserve">Gesamtbetrag von </t>
  </si>
  <si>
    <t>KBVS Schwanheim</t>
  </si>
  <si>
    <t>1. BSV Darmstadt 1973</t>
  </si>
  <si>
    <t>1. BSV Dieburg e.V. 1992</t>
  </si>
  <si>
    <t>1. BSV Eberstadt</t>
  </si>
  <si>
    <t>1. BV Aschaffenburg e.V.</t>
  </si>
  <si>
    <t>ABV Frankfurt</t>
  </si>
  <si>
    <t>BC Bad Hersfeld</t>
  </si>
  <si>
    <t>BC Cosmos Wiesbaden</t>
  </si>
  <si>
    <t>BSV 1990 Oberrad</t>
  </si>
  <si>
    <t>BSV Kassel</t>
  </si>
  <si>
    <t>BSV Langen 83</t>
  </si>
  <si>
    <t>BSV Nord West Frankfurt</t>
  </si>
  <si>
    <t>BV 1987 Frankfurt</t>
  </si>
  <si>
    <t>BV 77 Frankfurt</t>
  </si>
  <si>
    <t>BV 95 Phönix Frankfurt e.V.</t>
  </si>
  <si>
    <t>BV Blau-Gelb Frankfurt e.V.</t>
  </si>
  <si>
    <t>BV City Frankfurt</t>
  </si>
  <si>
    <t>BV Frankfurt Süd</t>
  </si>
  <si>
    <t>BV Höchst e.V.</t>
  </si>
  <si>
    <t>BV Mühlheim</t>
  </si>
  <si>
    <t>BV Oberstedtener Devils e.V.</t>
  </si>
  <si>
    <t>BV Rebstock</t>
  </si>
  <si>
    <t>BV Römer Frankfurt</t>
  </si>
  <si>
    <t>FSV Frankfurt</t>
  </si>
  <si>
    <t>FTG 1847 Frankfurt</t>
  </si>
  <si>
    <t>KBV Kelsterbach</t>
  </si>
  <si>
    <t>Mainhattan Bowlers Frankfurt</t>
  </si>
  <si>
    <t>Schwarz Weiss Friedberg</t>
  </si>
  <si>
    <t>BC Wiesbaden e.V.</t>
  </si>
  <si>
    <t>Bowlingsportclub Bensheim 08 e.V</t>
  </si>
  <si>
    <t>BC Citystrikers</t>
  </si>
  <si>
    <t>1. BSV Gießen</t>
  </si>
  <si>
    <t>BV Hanau</t>
  </si>
  <si>
    <t xml:space="preserve">Wolfstr. 10 </t>
  </si>
  <si>
    <t>63457 Hanau</t>
  </si>
  <si>
    <t>Startzeiten:</t>
  </si>
  <si>
    <t>start1</t>
  </si>
  <si>
    <t>start2</t>
  </si>
  <si>
    <t>start6</t>
  </si>
  <si>
    <t>Leitung:</t>
  </si>
  <si>
    <r>
      <t>H</t>
    </r>
    <r>
      <rPr>
        <sz val="16"/>
        <color indexed="8"/>
        <rFont val="Arial"/>
        <family val="2"/>
      </rPr>
      <t xml:space="preserve">essischer </t>
    </r>
    <r>
      <rPr>
        <b/>
        <sz val="16"/>
        <color indexed="8"/>
        <rFont val="Arial"/>
        <family val="2"/>
      </rPr>
      <t>K</t>
    </r>
    <r>
      <rPr>
        <sz val="16"/>
        <color indexed="8"/>
        <rFont val="Arial"/>
        <family val="2"/>
      </rPr>
      <t xml:space="preserve">egler- u. </t>
    </r>
    <r>
      <rPr>
        <b/>
        <sz val="16"/>
        <color indexed="8"/>
        <rFont val="Arial"/>
        <family val="2"/>
      </rPr>
      <t>B</t>
    </r>
    <r>
      <rPr>
        <sz val="16"/>
        <color indexed="8"/>
        <rFont val="Arial"/>
        <family val="2"/>
      </rPr>
      <t>owling-</t>
    </r>
    <r>
      <rPr>
        <b/>
        <sz val="16"/>
        <color indexed="8"/>
        <rFont val="Arial"/>
        <family val="2"/>
      </rPr>
      <t>V</t>
    </r>
    <r>
      <rPr>
        <sz val="16"/>
        <color indexed="8"/>
        <rFont val="Arial"/>
        <family val="2"/>
      </rPr>
      <t>erband e.V.  Sektion Bowling</t>
    </r>
  </si>
  <si>
    <t>Laun</t>
  </si>
  <si>
    <t>Werner</t>
  </si>
  <si>
    <t>Kontktdaten:</t>
  </si>
  <si>
    <t>EDV-Nr.</t>
  </si>
  <si>
    <t>spielort1</t>
  </si>
  <si>
    <t>spielort2</t>
  </si>
  <si>
    <t>Langen</t>
  </si>
  <si>
    <t>Renate</t>
  </si>
  <si>
    <t>Petra</t>
  </si>
  <si>
    <t>Andreas</t>
  </si>
  <si>
    <t>Brandes</t>
  </si>
  <si>
    <t>Gabriele</t>
  </si>
  <si>
    <t>Matthias</t>
  </si>
  <si>
    <t>Chalkidis</t>
  </si>
  <si>
    <t>Anastasios</t>
  </si>
  <si>
    <t>Claudia</t>
  </si>
  <si>
    <t>Siegfried</t>
  </si>
  <si>
    <t>Alexander</t>
  </si>
  <si>
    <t>Michaela</t>
  </si>
  <si>
    <t>Sven</t>
  </si>
  <si>
    <t>Gerhard</t>
  </si>
  <si>
    <t>Tobias</t>
  </si>
  <si>
    <t>Joachim</t>
  </si>
  <si>
    <t>Mank</t>
  </si>
  <si>
    <t>Nolte</t>
  </si>
  <si>
    <t>Norbert</t>
  </si>
  <si>
    <t>Pest</t>
  </si>
  <si>
    <t>Hagen</t>
  </si>
  <si>
    <t>Christina</t>
  </si>
  <si>
    <t>Knobloch</t>
  </si>
  <si>
    <t>Joerg</t>
  </si>
  <si>
    <t>Baumann</t>
  </si>
  <si>
    <t>Rühl</t>
  </si>
  <si>
    <t>Marion</t>
  </si>
  <si>
    <t>Schneider</t>
  </si>
  <si>
    <t>Spendler</t>
  </si>
  <si>
    <t>Peggy</t>
  </si>
  <si>
    <t>Oliver</t>
  </si>
  <si>
    <t>Schönhoff</t>
  </si>
  <si>
    <t>Drabe</t>
  </si>
  <si>
    <t>Bauer</t>
  </si>
  <si>
    <t>Hans Jürgen</t>
  </si>
  <si>
    <t>Sabine</t>
  </si>
  <si>
    <t>Rejzek</t>
  </si>
  <si>
    <t>Nachname</t>
  </si>
  <si>
    <t>Harald</t>
  </si>
  <si>
    <t>Sen A</t>
  </si>
  <si>
    <t>Markus</t>
  </si>
  <si>
    <t>Herren</t>
  </si>
  <si>
    <t>Diehl</t>
  </si>
  <si>
    <t>Karl</t>
  </si>
  <si>
    <t>Dierks</t>
  </si>
  <si>
    <t>Carsten</t>
  </si>
  <si>
    <t>Fischer</t>
  </si>
  <si>
    <t>Rainer</t>
  </si>
  <si>
    <t>Flaig</t>
  </si>
  <si>
    <t>Achim</t>
  </si>
  <si>
    <t>Stephan</t>
  </si>
  <si>
    <t>Volker</t>
  </si>
  <si>
    <t>Horst</t>
  </si>
  <si>
    <t>Sen C</t>
  </si>
  <si>
    <t>Kohle</t>
  </si>
  <si>
    <t>Richard</t>
  </si>
  <si>
    <t>Krüger</t>
  </si>
  <si>
    <t>Helmut</t>
  </si>
  <si>
    <t>Lars</t>
  </si>
  <si>
    <t>Manfred</t>
  </si>
  <si>
    <t>Sen B</t>
  </si>
  <si>
    <t>Ries</t>
  </si>
  <si>
    <t>Rudolf</t>
  </si>
  <si>
    <t>Nicole</t>
  </si>
  <si>
    <t>Damen</t>
  </si>
  <si>
    <t>Torsten</t>
  </si>
  <si>
    <t>Schmelz</t>
  </si>
  <si>
    <t>Peter</t>
  </si>
  <si>
    <t>Schmidt</t>
  </si>
  <si>
    <t>Klaus</t>
  </si>
  <si>
    <t>Schnellbacher</t>
  </si>
  <si>
    <t>Sascha</t>
  </si>
  <si>
    <t>Tezak</t>
  </si>
  <si>
    <t>Dagmar</t>
  </si>
  <si>
    <t>Franz</t>
  </si>
  <si>
    <t>Janko</t>
  </si>
  <si>
    <t>Wilson</t>
  </si>
  <si>
    <t>Joseph</t>
  </si>
  <si>
    <t>Wolf</t>
  </si>
  <si>
    <t>Ackermann</t>
  </si>
  <si>
    <t>Jürgen</t>
  </si>
  <si>
    <t>Manuel</t>
  </si>
  <si>
    <t>Jun</t>
  </si>
  <si>
    <t>Jug B</t>
  </si>
  <si>
    <t>Bott</t>
  </si>
  <si>
    <t>Michael</t>
  </si>
  <si>
    <t>Jug A</t>
  </si>
  <si>
    <t>Braun</t>
  </si>
  <si>
    <t>Marcel</t>
  </si>
  <si>
    <t>Herling</t>
  </si>
  <si>
    <t>Walter</t>
  </si>
  <si>
    <t>Köhler</t>
  </si>
  <si>
    <t>Jens</t>
  </si>
  <si>
    <t>Popiol</t>
  </si>
  <si>
    <t>Bernd</t>
  </si>
  <si>
    <t>Stefan</t>
  </si>
  <si>
    <t>Christian</t>
  </si>
  <si>
    <t>Rückert</t>
  </si>
  <si>
    <t>Ruhlmann</t>
  </si>
  <si>
    <t>Thomas</t>
  </si>
  <si>
    <t>Spiegler</t>
  </si>
  <si>
    <t>Stolz</t>
  </si>
  <si>
    <t>Vitasovic</t>
  </si>
  <si>
    <t>Kresimir</t>
  </si>
  <si>
    <t>Becker</t>
  </si>
  <si>
    <t>Holger</t>
  </si>
  <si>
    <t>Kraft</t>
  </si>
  <si>
    <t>Edgar</t>
  </si>
  <si>
    <t>Neubauer</t>
  </si>
  <si>
    <t>Eva</t>
  </si>
  <si>
    <t>Hans-Werner</t>
  </si>
  <si>
    <t>Schwermer</t>
  </si>
  <si>
    <t>Stein</t>
  </si>
  <si>
    <t>Angelika</t>
  </si>
  <si>
    <t>Trebes</t>
  </si>
  <si>
    <t>Kerstin</t>
  </si>
  <si>
    <t>Armin</t>
  </si>
  <si>
    <t>Elke</t>
  </si>
  <si>
    <t>Becker-Daschmann</t>
  </si>
  <si>
    <t>Beyer</t>
  </si>
  <si>
    <t>Biskoping</t>
  </si>
  <si>
    <t>Robin</t>
  </si>
  <si>
    <t>Hartmut</t>
  </si>
  <si>
    <t>Daschmann</t>
  </si>
  <si>
    <t>Björn</t>
  </si>
  <si>
    <t>Fritzjus</t>
  </si>
  <si>
    <t>Jasmin</t>
  </si>
  <si>
    <t>Gilbert</t>
  </si>
  <si>
    <t>Bertram</t>
  </si>
  <si>
    <t>Güldner</t>
  </si>
  <si>
    <t>Mark</t>
  </si>
  <si>
    <t>Henrich</t>
  </si>
  <si>
    <t>Heinz</t>
  </si>
  <si>
    <t>Brigitte</t>
  </si>
  <si>
    <t>Koch</t>
  </si>
  <si>
    <t>Dirk</t>
  </si>
  <si>
    <t>Dominic</t>
  </si>
  <si>
    <t>Opper</t>
  </si>
  <si>
    <t>Sandro</t>
  </si>
  <si>
    <t>Schinkario</t>
  </si>
  <si>
    <t>Teuser</t>
  </si>
  <si>
    <t>Franziska</t>
  </si>
  <si>
    <t>Daniel</t>
  </si>
  <si>
    <t>Wiesner</t>
  </si>
  <si>
    <t>Christoph</t>
  </si>
  <si>
    <t>Dietmar</t>
  </si>
  <si>
    <t>Bruckmann</t>
  </si>
  <si>
    <t>Heike</t>
  </si>
  <si>
    <t>Burgess</t>
  </si>
  <si>
    <t>David</t>
  </si>
  <si>
    <t>Frobenius</t>
  </si>
  <si>
    <t>Heeg</t>
  </si>
  <si>
    <t>Heiko</t>
  </si>
  <si>
    <t>Herbert</t>
  </si>
  <si>
    <t>Sonja</t>
  </si>
  <si>
    <t>Hein</t>
  </si>
  <si>
    <t>Marco</t>
  </si>
  <si>
    <t>Held</t>
  </si>
  <si>
    <t>Inglese</t>
  </si>
  <si>
    <t>Löffler</t>
  </si>
  <si>
    <t>Dieter</t>
  </si>
  <si>
    <t>Monika</t>
  </si>
  <si>
    <t>Ralf</t>
  </si>
  <si>
    <t>Christopher</t>
  </si>
  <si>
    <t>Pilo</t>
  </si>
  <si>
    <t>Salvatore</t>
  </si>
  <si>
    <t>Pöhner</t>
  </si>
  <si>
    <t>Cornelia</t>
  </si>
  <si>
    <t>Reckemeier</t>
  </si>
  <si>
    <t>Reuss</t>
  </si>
  <si>
    <t>Rifinius</t>
  </si>
  <si>
    <t>Irina</t>
  </si>
  <si>
    <t>Schiller</t>
  </si>
  <si>
    <t>Sommer</t>
  </si>
  <si>
    <t>Tim</t>
  </si>
  <si>
    <t>Weis</t>
  </si>
  <si>
    <t>Wiederhold</t>
  </si>
  <si>
    <t>Angela</t>
  </si>
  <si>
    <t>Aufschläger</t>
  </si>
  <si>
    <t>Jochen</t>
  </si>
  <si>
    <t>Dähler</t>
  </si>
  <si>
    <t>Emmerich</t>
  </si>
  <si>
    <t>Wolfgang</t>
  </si>
  <si>
    <t>Florian</t>
  </si>
  <si>
    <t>Hemmelmann</t>
  </si>
  <si>
    <t>Herre</t>
  </si>
  <si>
    <t>Manuela</t>
  </si>
  <si>
    <t>Robert</t>
  </si>
  <si>
    <t>Lucke</t>
  </si>
  <si>
    <t>Marc</t>
  </si>
  <si>
    <t>Meissner</t>
  </si>
  <si>
    <t>Alexandra</t>
  </si>
  <si>
    <t>Naujoks</t>
  </si>
  <si>
    <t>Benjamin</t>
  </si>
  <si>
    <t>Ulrike</t>
  </si>
  <si>
    <t>Patrick</t>
  </si>
  <si>
    <t>Hofmann</t>
  </si>
  <si>
    <t>Rüffer</t>
  </si>
  <si>
    <t>Uwe</t>
  </si>
  <si>
    <t>Callsen</t>
  </si>
  <si>
    <t>Hampel</t>
  </si>
  <si>
    <t>Müller</t>
  </si>
  <si>
    <t>Scholdra</t>
  </si>
  <si>
    <t>Martina</t>
  </si>
  <si>
    <t>Schulz</t>
  </si>
  <si>
    <t>Spohr</t>
  </si>
  <si>
    <t>Philipp</t>
  </si>
  <si>
    <t>Widuckel</t>
  </si>
  <si>
    <t>Renè</t>
  </si>
  <si>
    <t>Sandra</t>
  </si>
  <si>
    <t>Susan</t>
  </si>
  <si>
    <t>Hüllenhütter</t>
  </si>
  <si>
    <t>Long</t>
  </si>
  <si>
    <t>Diana</t>
  </si>
  <si>
    <t>Rogat</t>
  </si>
  <si>
    <t>Curd</t>
  </si>
  <si>
    <t>Steul</t>
  </si>
  <si>
    <t>Martin</t>
  </si>
  <si>
    <t>Albert</t>
  </si>
  <si>
    <t>Melanie</t>
  </si>
  <si>
    <t>Dominik</t>
  </si>
  <si>
    <t>Rott</t>
  </si>
  <si>
    <t>Waltraud</t>
  </si>
  <si>
    <t>Seemann</t>
  </si>
  <si>
    <t>Seyfarth</t>
  </si>
  <si>
    <t>Siebert</t>
  </si>
  <si>
    <t>Winter</t>
  </si>
  <si>
    <t>Asko</t>
  </si>
  <si>
    <t>Antonio</t>
  </si>
  <si>
    <t>Schäfer</t>
  </si>
  <si>
    <t>Jan</t>
  </si>
  <si>
    <t>Bohrmann</t>
  </si>
  <si>
    <t>Berthold</t>
  </si>
  <si>
    <t>Elsenberger</t>
  </si>
  <si>
    <t>Sebastian</t>
  </si>
  <si>
    <t>Könner</t>
  </si>
  <si>
    <t>Rabenseifner</t>
  </si>
  <si>
    <t>René</t>
  </si>
  <si>
    <t>Nick</t>
  </si>
  <si>
    <t>Jug C</t>
  </si>
  <si>
    <t>Vogt</t>
  </si>
  <si>
    <t>Weidl</t>
  </si>
  <si>
    <t>Carina</t>
  </si>
  <si>
    <t>Hartmann</t>
  </si>
  <si>
    <t>Hebenstreit</t>
  </si>
  <si>
    <t>Hellersberg</t>
  </si>
  <si>
    <t>Dulce</t>
  </si>
  <si>
    <t>König</t>
  </si>
  <si>
    <t>Kuderna</t>
  </si>
  <si>
    <t>Leonhardt</t>
  </si>
  <si>
    <t>Yves</t>
  </si>
  <si>
    <t>Listmann</t>
  </si>
  <si>
    <t>Thorsten</t>
  </si>
  <si>
    <t>Mlotek</t>
  </si>
  <si>
    <t>Nico</t>
  </si>
  <si>
    <t>Reich</t>
  </si>
  <si>
    <t>Thatcher</t>
  </si>
  <si>
    <t>Boris</t>
  </si>
  <si>
    <t>Wright</t>
  </si>
  <si>
    <t>Bigall</t>
  </si>
  <si>
    <t>Georg</t>
  </si>
  <si>
    <t>Hess</t>
  </si>
  <si>
    <t>Scheuermann</t>
  </si>
  <si>
    <t>Christine</t>
  </si>
  <si>
    <t>Rene</t>
  </si>
  <si>
    <t>Wilhelm</t>
  </si>
  <si>
    <t>Hans-Joachim</t>
  </si>
  <si>
    <t>Ludwig</t>
  </si>
  <si>
    <t>Sybille</t>
  </si>
  <si>
    <t>Scholz</t>
  </si>
  <si>
    <t>Erhard</t>
  </si>
  <si>
    <t>Stapf</t>
  </si>
  <si>
    <t>Willems</t>
  </si>
  <si>
    <t>Canady</t>
  </si>
  <si>
    <t>Collmann</t>
  </si>
  <si>
    <t>Hübner</t>
  </si>
  <si>
    <t>Dennis</t>
  </si>
  <si>
    <t>Rolf</t>
  </si>
  <si>
    <t>Kallup</t>
  </si>
  <si>
    <t>Konieczny</t>
  </si>
  <si>
    <t>Bodo</t>
  </si>
  <si>
    <t>Mand</t>
  </si>
  <si>
    <t>Lothar</t>
  </si>
  <si>
    <t>Moor</t>
  </si>
  <si>
    <t>Paul</t>
  </si>
  <si>
    <t>Obst</t>
  </si>
  <si>
    <t>Schröder</t>
  </si>
  <si>
    <t>Teece</t>
  </si>
  <si>
    <t>Winternheimer</t>
  </si>
  <si>
    <t>Pascal</t>
  </si>
  <si>
    <t>Devine</t>
  </si>
  <si>
    <t>Dietrich</t>
  </si>
  <si>
    <t>Reiner</t>
  </si>
  <si>
    <t>Heindl</t>
  </si>
  <si>
    <t>Jörg</t>
  </si>
  <si>
    <t>Heinrich</t>
  </si>
  <si>
    <t>Karl-Heinz</t>
  </si>
  <si>
    <t>Kimbell</t>
  </si>
  <si>
    <t>Neiczer</t>
  </si>
  <si>
    <t>Ladislaus</t>
  </si>
  <si>
    <t>Schley</t>
  </si>
  <si>
    <t>Gisela</t>
  </si>
  <si>
    <t>Büttner</t>
  </si>
  <si>
    <t>Mike</t>
  </si>
  <si>
    <t>Roland</t>
  </si>
  <si>
    <t>Olbrich</t>
  </si>
  <si>
    <t>Tippmann</t>
  </si>
  <si>
    <t>Harry</t>
  </si>
  <si>
    <t>Uhlig</t>
  </si>
  <si>
    <t>Donald</t>
  </si>
  <si>
    <t>Arold</t>
  </si>
  <si>
    <t>Barth</t>
  </si>
  <si>
    <t>Doffin</t>
  </si>
  <si>
    <t>Rebecca</t>
  </si>
  <si>
    <t>Gebhardt</t>
  </si>
  <si>
    <t>Haase</t>
  </si>
  <si>
    <t>Kärmer</t>
  </si>
  <si>
    <t>Mader</t>
  </si>
  <si>
    <t>Gabi</t>
  </si>
  <si>
    <t>Malow</t>
  </si>
  <si>
    <t>Rahner</t>
  </si>
  <si>
    <t>Viktor</t>
  </si>
  <si>
    <t>Philip</t>
  </si>
  <si>
    <t>Schubert</t>
  </si>
  <si>
    <t>Struth</t>
  </si>
  <si>
    <t>Tardt</t>
  </si>
  <si>
    <t>Axel</t>
  </si>
  <si>
    <t>Vogel</t>
  </si>
  <si>
    <t>Chantal</t>
  </si>
  <si>
    <t>Hans-Jürgen</t>
  </si>
  <si>
    <t>Beckel</t>
  </si>
  <si>
    <t>Filor</t>
  </si>
  <si>
    <t>Fuertes</t>
  </si>
  <si>
    <t>Alfonso</t>
  </si>
  <si>
    <t>Gabel</t>
  </si>
  <si>
    <t>Janine-Manuela</t>
  </si>
  <si>
    <t>Göbel - Janka</t>
  </si>
  <si>
    <t>Heine</t>
  </si>
  <si>
    <t>Poller</t>
  </si>
  <si>
    <t>Timter</t>
  </si>
  <si>
    <t>Vanessa</t>
  </si>
  <si>
    <t>Brückner</t>
  </si>
  <si>
    <t>Färber</t>
  </si>
  <si>
    <t>Neumann</t>
  </si>
  <si>
    <t>Schendel</t>
  </si>
  <si>
    <t>Serowy</t>
  </si>
  <si>
    <t>Gerd</t>
  </si>
  <si>
    <t>Caldwell</t>
  </si>
  <si>
    <t>Flick</t>
  </si>
  <si>
    <t>Peter Uwe</t>
  </si>
  <si>
    <t>Herbig</t>
  </si>
  <si>
    <t>Frank</t>
  </si>
  <si>
    <t>Klein</t>
  </si>
  <si>
    <t>Neß</t>
  </si>
  <si>
    <t>Rousselange</t>
  </si>
  <si>
    <t>Stichling</t>
  </si>
  <si>
    <t>Maximilian</t>
  </si>
  <si>
    <t>Aust</t>
  </si>
  <si>
    <t>Karsten</t>
  </si>
  <si>
    <t>Auth</t>
  </si>
  <si>
    <t>Bienert</t>
  </si>
  <si>
    <t>Firmbach</t>
  </si>
  <si>
    <t>Gladigau</t>
  </si>
  <si>
    <t>Hakin</t>
  </si>
  <si>
    <t>Fabio</t>
  </si>
  <si>
    <t>Klaudija</t>
  </si>
  <si>
    <t>Heuckeroth</t>
  </si>
  <si>
    <t>Anna</t>
  </si>
  <si>
    <t>Jackwerth</t>
  </si>
  <si>
    <t>Knischewski</t>
  </si>
  <si>
    <t>Uta</t>
  </si>
  <si>
    <t>Krug</t>
  </si>
  <si>
    <t>Anita</t>
  </si>
  <si>
    <t>Lamprecht</t>
  </si>
  <si>
    <t>Susi</t>
  </si>
  <si>
    <t>Muth</t>
  </si>
  <si>
    <t>Naumann</t>
  </si>
  <si>
    <t>Edith</t>
  </si>
  <si>
    <t>Norz</t>
  </si>
  <si>
    <t>Pohl</t>
  </si>
  <si>
    <t>Kanittha</t>
  </si>
  <si>
    <t>Reitze</t>
  </si>
  <si>
    <t>Roloff</t>
  </si>
  <si>
    <t>Roy</t>
  </si>
  <si>
    <t>Jessica</t>
  </si>
  <si>
    <t>Schröter</t>
  </si>
  <si>
    <t>Schwarz</t>
  </si>
  <si>
    <t>Weitzel</t>
  </si>
  <si>
    <t>Lucia</t>
  </si>
  <si>
    <t>Yowell</t>
  </si>
  <si>
    <t>Vernon</t>
  </si>
  <si>
    <t>Bayer</t>
  </si>
  <si>
    <t>Bernhardt</t>
  </si>
  <si>
    <t>Curti</t>
  </si>
  <si>
    <t>Then</t>
  </si>
  <si>
    <t>Zimmermann</t>
  </si>
  <si>
    <t>Hahn</t>
  </si>
  <si>
    <t>Jost</t>
  </si>
  <si>
    <t>Blickhan</t>
  </si>
  <si>
    <t>Morche</t>
  </si>
  <si>
    <t>Regenfuss</t>
  </si>
  <si>
    <t>Scharnowski</t>
  </si>
  <si>
    <t>Waldemar</t>
  </si>
  <si>
    <t>Vogelrieder</t>
  </si>
  <si>
    <t>Appel</t>
  </si>
  <si>
    <t>Beate</t>
  </si>
  <si>
    <t>Geretshauser</t>
  </si>
  <si>
    <t>Kurt</t>
  </si>
  <si>
    <t>Modenbach</t>
  </si>
  <si>
    <t>Inge</t>
  </si>
  <si>
    <t>Reuter</t>
  </si>
  <si>
    <t>Agnes</t>
  </si>
  <si>
    <t>Altunok</t>
  </si>
  <si>
    <t>Ümit</t>
  </si>
  <si>
    <t>Fernandez</t>
  </si>
  <si>
    <t>Andres</t>
  </si>
  <si>
    <t>Härtl</t>
  </si>
  <si>
    <t>Heldner</t>
  </si>
  <si>
    <t>Bruno</t>
  </si>
  <si>
    <t>Kehr</t>
  </si>
  <si>
    <t>Konway</t>
  </si>
  <si>
    <t>Julia</t>
  </si>
  <si>
    <t>Bretthauer</t>
  </si>
  <si>
    <t>Buhl</t>
  </si>
  <si>
    <t>Friedrich</t>
  </si>
  <si>
    <t>Göb</t>
  </si>
  <si>
    <t>Kleppig</t>
  </si>
  <si>
    <t>Constanze</t>
  </si>
  <si>
    <t>Koths</t>
  </si>
  <si>
    <t>Katrin</t>
  </si>
  <si>
    <t>Pauli</t>
  </si>
  <si>
    <t>Schlappa</t>
  </si>
  <si>
    <t>Karin</t>
  </si>
  <si>
    <t>Heilmann</t>
  </si>
  <si>
    <t>Jokisch</t>
  </si>
  <si>
    <t>Klier</t>
  </si>
  <si>
    <t>Reinhard</t>
  </si>
  <si>
    <t>Kraus</t>
  </si>
  <si>
    <t>Mautz</t>
  </si>
  <si>
    <t>Mayer</t>
  </si>
  <si>
    <t>Morbe</t>
  </si>
  <si>
    <t>Sieglinde</t>
  </si>
  <si>
    <t>Nickusch</t>
  </si>
  <si>
    <t>Sabo</t>
  </si>
  <si>
    <t>Ivan</t>
  </si>
  <si>
    <t>Scheibe</t>
  </si>
  <si>
    <t>Schnee</t>
  </si>
  <si>
    <t>Staab</t>
  </si>
  <si>
    <t>Timm</t>
  </si>
  <si>
    <t>Theis-Franke</t>
  </si>
  <si>
    <t>Wenzel</t>
  </si>
  <si>
    <t>Alfred</t>
  </si>
  <si>
    <t>Flassig</t>
  </si>
  <si>
    <t>Siedentopf</t>
  </si>
  <si>
    <t>Bartossek</t>
  </si>
  <si>
    <t>Berz</t>
  </si>
  <si>
    <t>Holzwarth</t>
  </si>
  <si>
    <t>Rothenhäuser</t>
  </si>
  <si>
    <t>Spreng</t>
  </si>
  <si>
    <t>Castro</t>
  </si>
  <si>
    <t>Ferdinand</t>
  </si>
  <si>
    <t>Regina</t>
  </si>
  <si>
    <t>Marina</t>
  </si>
  <si>
    <t>Glück</t>
  </si>
  <si>
    <t>Lambracht</t>
  </si>
  <si>
    <t>Lang</t>
  </si>
  <si>
    <t>Christel</t>
  </si>
  <si>
    <t>Lassiter</t>
  </si>
  <si>
    <t>Möller</t>
  </si>
  <si>
    <t>Maurice</t>
  </si>
  <si>
    <t>Schomaker</t>
  </si>
  <si>
    <t>Ralf-Thomas</t>
  </si>
  <si>
    <t>Trebbien</t>
  </si>
  <si>
    <t>Wolff</t>
  </si>
  <si>
    <t>Armbrüster</t>
  </si>
  <si>
    <t>Biersack</t>
  </si>
  <si>
    <t>Böhne</t>
  </si>
  <si>
    <t>Flemming</t>
  </si>
  <si>
    <t>Claus-Dieter</t>
  </si>
  <si>
    <t>Hartsch</t>
  </si>
  <si>
    <t>Kumpf</t>
  </si>
  <si>
    <t>Ress</t>
  </si>
  <si>
    <t>Thierfelder</t>
  </si>
  <si>
    <t>Adjei</t>
  </si>
  <si>
    <t>Danilo</t>
  </si>
  <si>
    <t>Sylvia</t>
  </si>
  <si>
    <t>Heck-Seipel</t>
  </si>
  <si>
    <t>Lydia</t>
  </si>
  <si>
    <t>Körber</t>
  </si>
  <si>
    <t>Carmen</t>
  </si>
  <si>
    <t>Rohn</t>
  </si>
  <si>
    <t>Schrank</t>
  </si>
  <si>
    <t>Seipel</t>
  </si>
  <si>
    <t>Staudte</t>
  </si>
  <si>
    <t>Tharra</t>
  </si>
  <si>
    <t>Völker</t>
  </si>
  <si>
    <t>Terry</t>
  </si>
  <si>
    <t>Schmitt</t>
  </si>
  <si>
    <t>Marvin</t>
  </si>
  <si>
    <t>Gutzwiller</t>
  </si>
  <si>
    <t>Hospe</t>
  </si>
  <si>
    <t>Thilo</t>
  </si>
  <si>
    <t>Detlef</t>
  </si>
  <si>
    <t>Paparaphiou</t>
  </si>
  <si>
    <t>Gerald</t>
  </si>
  <si>
    <t>Ammer</t>
  </si>
  <si>
    <t>Jeannine</t>
  </si>
  <si>
    <t>Johannes</t>
  </si>
  <si>
    <t>Eylardi</t>
  </si>
  <si>
    <t>Fastus</t>
  </si>
  <si>
    <t>Helfrich</t>
  </si>
  <si>
    <t>Ursula</t>
  </si>
  <si>
    <t>Löw</t>
  </si>
  <si>
    <t>Meurer</t>
  </si>
  <si>
    <t>Marius</t>
  </si>
  <si>
    <t>Pietzsch</t>
  </si>
  <si>
    <t>Brookes-Kiefer</t>
  </si>
  <si>
    <t>Elaine</t>
  </si>
  <si>
    <t>Cabrera Tudela</t>
  </si>
  <si>
    <t>Cussler</t>
  </si>
  <si>
    <t>Derleth</t>
  </si>
  <si>
    <t>Desiderio</t>
  </si>
  <si>
    <t>Giovanni</t>
  </si>
  <si>
    <t>Engisch</t>
  </si>
  <si>
    <t>Ernst</t>
  </si>
  <si>
    <t>Hilger</t>
  </si>
  <si>
    <t>Jourdan</t>
  </si>
  <si>
    <t>Kiefer</t>
  </si>
  <si>
    <t>Lella</t>
  </si>
  <si>
    <t>Michele Antonio</t>
  </si>
  <si>
    <t>Lopez Rodrigues</t>
  </si>
  <si>
    <t>Raul</t>
  </si>
  <si>
    <t>Machura</t>
  </si>
  <si>
    <t>Damian</t>
  </si>
  <si>
    <t>Rossel</t>
  </si>
  <si>
    <t>Spot</t>
  </si>
  <si>
    <t>Olaf</t>
  </si>
  <si>
    <t>Bertsch</t>
  </si>
  <si>
    <t>Custodio-Simon</t>
  </si>
  <si>
    <t>Elena</t>
  </si>
  <si>
    <t>Geck</t>
  </si>
  <si>
    <t>Toegel-Bertsch</t>
  </si>
  <si>
    <t>Baier</t>
  </si>
  <si>
    <t>Berk</t>
  </si>
  <si>
    <t>Fleischhacker</t>
  </si>
  <si>
    <t>Gertenbach</t>
  </si>
  <si>
    <t>Greenaway</t>
  </si>
  <si>
    <t>Jesse</t>
  </si>
  <si>
    <t>Grieb</t>
  </si>
  <si>
    <t>Hack</t>
  </si>
  <si>
    <t>Hlavinka</t>
  </si>
  <si>
    <t>Kaiser</t>
  </si>
  <si>
    <t>Wayne</t>
  </si>
  <si>
    <t>Unger</t>
  </si>
  <si>
    <t>Buskowiak</t>
  </si>
  <si>
    <t>Hassenpflug</t>
  </si>
  <si>
    <t>Hochhaus</t>
  </si>
  <si>
    <t>Barbara</t>
  </si>
  <si>
    <t>Jonny</t>
  </si>
  <si>
    <t>Rothenbacher</t>
  </si>
  <si>
    <t>Ralph</t>
  </si>
  <si>
    <t>Trendel</t>
  </si>
  <si>
    <t>Meldeschluss:</t>
  </si>
  <si>
    <t xml:space="preserve"> </t>
  </si>
  <si>
    <t>Von</t>
  </si>
  <si>
    <t>Bis</t>
  </si>
  <si>
    <t>start7</t>
  </si>
  <si>
    <t>start8</t>
  </si>
  <si>
    <t>start9</t>
  </si>
  <si>
    <t>Startzeiten Vorlauf</t>
  </si>
  <si>
    <t>Startzeiten ab 2 Runde</t>
  </si>
  <si>
    <t>Eschersheim</t>
  </si>
  <si>
    <t>Wiesbaden</t>
  </si>
  <si>
    <t>Club</t>
  </si>
  <si>
    <t>Verein</t>
  </si>
  <si>
    <t>BC Darmstadt</t>
  </si>
  <si>
    <t>BSV Dieburg</t>
  </si>
  <si>
    <t>BC Eberstadt</t>
  </si>
  <si>
    <t>BC Gießen</t>
  </si>
  <si>
    <t>BC 2000 Aschaffenburg</t>
  </si>
  <si>
    <t>Citystrikers</t>
  </si>
  <si>
    <t>Mansel</t>
  </si>
  <si>
    <t>Cosmos Wiesbaden</t>
  </si>
  <si>
    <t>BC Fusion Langen e.V.</t>
  </si>
  <si>
    <t>BC Wiesbaden</t>
  </si>
  <si>
    <t>BSV Oberrad</t>
  </si>
  <si>
    <t>Finale Kassel</t>
  </si>
  <si>
    <t>Morig</t>
  </si>
  <si>
    <t>BC Langen 83</t>
  </si>
  <si>
    <t>BC Nord West Ffm</t>
  </si>
  <si>
    <t>BC 75 Fortuna</t>
  </si>
  <si>
    <t>Gruchot</t>
  </si>
  <si>
    <t>Phönix Frankfurt</t>
  </si>
  <si>
    <t>Gallo</t>
  </si>
  <si>
    <t>Adrian</t>
  </si>
  <si>
    <t>BC Blau-Gelb Frankfurt</t>
  </si>
  <si>
    <t>I-Bahn SC 34 Ffm</t>
  </si>
  <si>
    <t>SBV</t>
  </si>
  <si>
    <t>Josef</t>
  </si>
  <si>
    <t>BC 67 Hanau</t>
  </si>
  <si>
    <t>Condor Steinheim</t>
  </si>
  <si>
    <t>Grünheid</t>
  </si>
  <si>
    <t>Malte</t>
  </si>
  <si>
    <t>Heidi</t>
  </si>
  <si>
    <t>TSV 1860 Hanau</t>
  </si>
  <si>
    <t>BC Höchst</t>
  </si>
  <si>
    <t>BC Mühlheim</t>
  </si>
  <si>
    <t>BC Devils</t>
  </si>
  <si>
    <t>BC Rebstock Ffm</t>
  </si>
  <si>
    <t>Kügler</t>
  </si>
  <si>
    <t>Claudia Stephanie</t>
  </si>
  <si>
    <t>FTG-BC Frankfurt</t>
  </si>
  <si>
    <t>BC 83 Kelsterbach</t>
  </si>
  <si>
    <t>Winkelmann</t>
  </si>
  <si>
    <t>AAN Schwanheim</t>
  </si>
  <si>
    <t>Tambosi</t>
  </si>
  <si>
    <t>SW Friedberg</t>
  </si>
  <si>
    <t>HKBV e.V. - Sektion Bowling   Sparkasse Dieburg</t>
  </si>
  <si>
    <t>Iban</t>
  </si>
  <si>
    <t>Bic</t>
  </si>
  <si>
    <t>Bank</t>
  </si>
  <si>
    <t>DE 28 5085 2651 0136 0071 84</t>
  </si>
  <si>
    <t>HELADEF1DIE</t>
  </si>
  <si>
    <t xml:space="preserve">IBAN: </t>
  </si>
  <si>
    <t xml:space="preserve">BIC:    </t>
  </si>
  <si>
    <t>Edgar Müller</t>
  </si>
  <si>
    <t>Versehrte 1</t>
  </si>
  <si>
    <t>Versehrte 2</t>
  </si>
  <si>
    <t>suchen</t>
  </si>
  <si>
    <t>D</t>
  </si>
  <si>
    <t>A</t>
  </si>
  <si>
    <t>B</t>
  </si>
  <si>
    <t>C</t>
  </si>
  <si>
    <t>F</t>
  </si>
  <si>
    <t>E</t>
  </si>
  <si>
    <t>Extra</t>
  </si>
  <si>
    <t>Dan Oliver</t>
  </si>
  <si>
    <t>Svenja</t>
  </si>
  <si>
    <t>Schenke</t>
  </si>
  <si>
    <t>Omer</t>
  </si>
  <si>
    <t>Hügin</t>
  </si>
  <si>
    <t>1. BV Kelsterbach</t>
  </si>
  <si>
    <t>1. BV Kelsterbach e.V.</t>
  </si>
  <si>
    <t>Noss</t>
  </si>
  <si>
    <t>Tesoro</t>
  </si>
  <si>
    <t>Dan Wilfried</t>
  </si>
  <si>
    <t>Hohmann</t>
  </si>
  <si>
    <t>Queer-Striker</t>
  </si>
  <si>
    <t>Frankfurter Volleyball Verein e.V.</t>
  </si>
  <si>
    <t>Walther</t>
  </si>
  <si>
    <t>Schreiner</t>
  </si>
  <si>
    <t>Eitel</t>
  </si>
  <si>
    <t>Ritter</t>
  </si>
  <si>
    <t>Jerke</t>
  </si>
  <si>
    <t>Jonathan</t>
  </si>
  <si>
    <t>Weidinger</t>
  </si>
  <si>
    <t>Siegbert</t>
  </si>
  <si>
    <t>Schwimmer</t>
  </si>
  <si>
    <t>Seitz</t>
  </si>
  <si>
    <t>Zwegerl</t>
  </si>
  <si>
    <t>Henneberg</t>
  </si>
  <si>
    <t>Kastner</t>
  </si>
  <si>
    <t>Kohler</t>
  </si>
  <si>
    <t>William Glenn</t>
  </si>
  <si>
    <t>Volkan</t>
  </si>
  <si>
    <t>Rogalla</t>
  </si>
  <si>
    <t>Kitiyalath</t>
  </si>
  <si>
    <t>Höhn</t>
  </si>
  <si>
    <t>Blecher</t>
  </si>
  <si>
    <t>Lucas</t>
  </si>
  <si>
    <t>Tross</t>
  </si>
  <si>
    <t>0170 / 8013807</t>
  </si>
  <si>
    <t>3</t>
  </si>
  <si>
    <t>1</t>
  </si>
  <si>
    <t>2</t>
  </si>
  <si>
    <t>Trio Damen und Herren</t>
  </si>
  <si>
    <t>Jugend Einzel</t>
  </si>
  <si>
    <t>Junioren Einzel</t>
  </si>
  <si>
    <t>Mixed Doppel</t>
  </si>
  <si>
    <t>Seniorinnen, Senioren und Versehrte Einzel</t>
  </si>
  <si>
    <t>Damen und Herren Doppel</t>
  </si>
  <si>
    <t>Einzel Damen und Herren</t>
  </si>
  <si>
    <t>Anz Team</t>
  </si>
  <si>
    <t>Alertskl.</t>
  </si>
  <si>
    <t>Rangl.</t>
  </si>
  <si>
    <t>Meinhardt</t>
  </si>
  <si>
    <t>Burger</t>
  </si>
  <si>
    <t>Dengs</t>
  </si>
  <si>
    <t>Bristot</t>
  </si>
  <si>
    <t>Andrea</t>
  </si>
  <si>
    <t>Heller</t>
  </si>
  <si>
    <t>Dietz</t>
  </si>
  <si>
    <t>Syla</t>
  </si>
  <si>
    <t>Tania</t>
  </si>
  <si>
    <t>Rempel</t>
  </si>
  <si>
    <t>Kai</t>
  </si>
  <si>
    <t>Meß</t>
  </si>
  <si>
    <t>Geißler</t>
  </si>
  <si>
    <t>Nadine</t>
  </si>
  <si>
    <t>Blau-Gelb Fulda Strikers</t>
  </si>
  <si>
    <t>PSV BG Fulda 1934/61 e.V.</t>
  </si>
  <si>
    <t>Schlösser</t>
  </si>
  <si>
    <t>Löschnig</t>
  </si>
  <si>
    <t>Bikowski</t>
  </si>
  <si>
    <t>Eugen</t>
  </si>
  <si>
    <t>Hernitschek</t>
  </si>
  <si>
    <t>Sawicki</t>
  </si>
  <si>
    <t>Krämer</t>
  </si>
  <si>
    <t>Heininger</t>
  </si>
  <si>
    <t>Özsoy</t>
  </si>
  <si>
    <t>Horn</t>
  </si>
  <si>
    <t>Fabien</t>
  </si>
  <si>
    <t>Anja</t>
  </si>
  <si>
    <t>Alex</t>
  </si>
  <si>
    <t>Brieden</t>
  </si>
  <si>
    <t>Johann-Peter</t>
  </si>
  <si>
    <t>Korb</t>
  </si>
  <si>
    <t>Klassen</t>
  </si>
  <si>
    <t>Lukas</t>
  </si>
  <si>
    <t>Ruppel</t>
  </si>
  <si>
    <t>Heinz-Georg</t>
  </si>
  <si>
    <t>Wien</t>
  </si>
  <si>
    <t>Anika</t>
  </si>
  <si>
    <t>Pöckler</t>
  </si>
  <si>
    <t>Maren-Janette</t>
  </si>
  <si>
    <t>Graf</t>
  </si>
  <si>
    <t>Herta</t>
  </si>
  <si>
    <t>Zehentmaier</t>
  </si>
  <si>
    <t>Bämpfer</t>
  </si>
  <si>
    <t>Krönung</t>
  </si>
  <si>
    <t>Seuring</t>
  </si>
  <si>
    <t>Traber</t>
  </si>
  <si>
    <t>Decher</t>
  </si>
  <si>
    <t>Oezkan</t>
  </si>
  <si>
    <t>Kaan</t>
  </si>
  <si>
    <t>De Fries</t>
  </si>
  <si>
    <t>Geis</t>
  </si>
  <si>
    <t>Pronk</t>
  </si>
  <si>
    <t>Antares</t>
  </si>
  <si>
    <t>Jäckel</t>
  </si>
  <si>
    <t>Oriakhel</t>
  </si>
  <si>
    <t>Fahim</t>
  </si>
  <si>
    <t>Pistara</t>
  </si>
  <si>
    <t>Siemon</t>
  </si>
  <si>
    <t>Reß</t>
  </si>
  <si>
    <t>Gavino</t>
  </si>
  <si>
    <t>Rau</t>
  </si>
  <si>
    <t>Arjay</t>
  </si>
  <si>
    <t>Wege</t>
  </si>
  <si>
    <t>Beumer</t>
  </si>
  <si>
    <t>Hubert</t>
  </si>
  <si>
    <t>Schütz</t>
  </si>
  <si>
    <t>Schuster</t>
  </si>
  <si>
    <t>Verdecchia</t>
  </si>
  <si>
    <t>Jennifer</t>
  </si>
  <si>
    <t>Belgar</t>
  </si>
  <si>
    <t>Roswitha</t>
  </si>
  <si>
    <t>Micianova</t>
  </si>
  <si>
    <t>Jana</t>
  </si>
  <si>
    <t>Lutz</t>
  </si>
  <si>
    <t>Kevin</t>
  </si>
  <si>
    <t>Roth</t>
  </si>
  <si>
    <t>Schlier</t>
  </si>
  <si>
    <t>Gröger</t>
  </si>
  <si>
    <t>Peluso</t>
  </si>
  <si>
    <t>Alessandro</t>
  </si>
  <si>
    <t>Julian</t>
  </si>
  <si>
    <t>Benedikt</t>
  </si>
  <si>
    <t>Joel</t>
  </si>
  <si>
    <t>Kelsterbach</t>
  </si>
  <si>
    <t>vor ort</t>
  </si>
  <si>
    <t>prostart</t>
  </si>
  <si>
    <t>Startplätze pro Start</t>
  </si>
  <si>
    <t>BV Pinoy Frankfurt e.V.</t>
  </si>
  <si>
    <t>BV Pinoy Frankfurt</t>
  </si>
  <si>
    <t xml:space="preserve">Achtung: </t>
  </si>
  <si>
    <t>Gabi Brandes</t>
  </si>
  <si>
    <t>60529 Frankfurt</t>
  </si>
  <si>
    <t>Völklingerweg 23</t>
  </si>
  <si>
    <t>0162 / 9640749</t>
  </si>
  <si>
    <t>Pass-Nr.</t>
  </si>
  <si>
    <t>Frost</t>
  </si>
  <si>
    <t>Da Costa Araujo</t>
  </si>
  <si>
    <t>Carlos</t>
  </si>
  <si>
    <t>Handtusch</t>
  </si>
  <si>
    <t>Kolb</t>
  </si>
  <si>
    <t>Bürkner</t>
  </si>
  <si>
    <t>Siemonsen-Caldwell</t>
  </si>
  <si>
    <t>Doczkal</t>
  </si>
  <si>
    <t>Krohn</t>
  </si>
  <si>
    <t>Fritz</t>
  </si>
  <si>
    <t>Maaß</t>
  </si>
  <si>
    <t>Schenker</t>
  </si>
  <si>
    <t>Raik</t>
  </si>
  <si>
    <t>Schuckart-Cramer</t>
  </si>
  <si>
    <t>Deutsch</t>
  </si>
  <si>
    <t>Kümpel</t>
  </si>
  <si>
    <t>Rabe</t>
  </si>
  <si>
    <t>Catibog</t>
  </si>
  <si>
    <t>Ernesto</t>
  </si>
  <si>
    <t>Umbach</t>
  </si>
  <si>
    <t>Jonasdofsky</t>
  </si>
  <si>
    <t>Ray Love II</t>
  </si>
  <si>
    <t>Gloster</t>
  </si>
  <si>
    <t>Spelten</t>
  </si>
  <si>
    <t>Saechtig</t>
  </si>
  <si>
    <t>Frederic</t>
  </si>
  <si>
    <t>Gehrmann</t>
  </si>
  <si>
    <t>Glock</t>
  </si>
  <si>
    <t>Kornett</t>
  </si>
  <si>
    <t>Baro</t>
  </si>
  <si>
    <t>Morbe-Koch</t>
  </si>
  <si>
    <t>Catibog-Krüger</t>
  </si>
  <si>
    <t>Catherine</t>
  </si>
  <si>
    <t>Zeller</t>
  </si>
  <si>
    <t>Isabell Marie</t>
  </si>
  <si>
    <t>Preis</t>
  </si>
  <si>
    <t>Da Silva Gomes</t>
  </si>
  <si>
    <t>Kvocka</t>
  </si>
  <si>
    <t>Jannik</t>
  </si>
  <si>
    <t>Lebkücher</t>
  </si>
  <si>
    <t>Lopez y Zuvita</t>
  </si>
  <si>
    <t>Nguyen</t>
  </si>
  <si>
    <t>Thorun</t>
  </si>
  <si>
    <t>Connie Wai Fan</t>
  </si>
  <si>
    <t>Hoyle</t>
  </si>
  <si>
    <t>Keith</t>
  </si>
  <si>
    <t>Riedel</t>
  </si>
  <si>
    <t>Belletz</t>
  </si>
  <si>
    <t>Antonia</t>
  </si>
  <si>
    <t>Fehl</t>
  </si>
  <si>
    <t>Heil</t>
  </si>
  <si>
    <t>Heun</t>
  </si>
  <si>
    <t>Kochanski</t>
  </si>
  <si>
    <t>Louisa</t>
  </si>
  <si>
    <t>Otterbein</t>
  </si>
  <si>
    <t>Andre</t>
  </si>
  <si>
    <t xml:space="preserve">Edv-Nr = 0 </t>
  </si>
  <si>
    <t>Name = Unbekannt</t>
  </si>
  <si>
    <t>Eingeben</t>
  </si>
  <si>
    <t>Wenn Spieler noch nicht bekannt</t>
  </si>
  <si>
    <t>Faull</t>
  </si>
  <si>
    <t>Renato</t>
  </si>
  <si>
    <t>Freund</t>
  </si>
  <si>
    <t>Ginting</t>
  </si>
  <si>
    <t>Bangun</t>
  </si>
  <si>
    <t>Vorwerg</t>
  </si>
  <si>
    <t>Siebel</t>
  </si>
  <si>
    <t>Hendrik</t>
  </si>
  <si>
    <t>Kaplan</t>
  </si>
  <si>
    <t>Emin</t>
  </si>
  <si>
    <t>Zabel</t>
  </si>
  <si>
    <t>Beier</t>
  </si>
  <si>
    <t>Diekmann</t>
  </si>
  <si>
    <t>Stork</t>
  </si>
  <si>
    <t>Löbig</t>
  </si>
  <si>
    <t>Teisler</t>
  </si>
  <si>
    <t>Harzer</t>
  </si>
  <si>
    <t>Knöchel</t>
  </si>
  <si>
    <t>Wollmann</t>
  </si>
  <si>
    <t>Kiel</t>
  </si>
  <si>
    <t>Dürr</t>
  </si>
  <si>
    <t>Mathias</t>
  </si>
  <si>
    <t>Blaye</t>
  </si>
  <si>
    <t>Stephen</t>
  </si>
  <si>
    <t>Lega</t>
  </si>
  <si>
    <t>Duringer</t>
  </si>
  <si>
    <t>Serat</t>
  </si>
  <si>
    <t>Sasilak</t>
  </si>
  <si>
    <t>Patricia</t>
  </si>
  <si>
    <t>Reinfelder</t>
  </si>
  <si>
    <t>Celerino</t>
  </si>
  <si>
    <t>Tran</t>
  </si>
  <si>
    <t>Khoi Nguyen</t>
  </si>
  <si>
    <t>Do</t>
  </si>
  <si>
    <t>Thanh Binh</t>
  </si>
  <si>
    <t>Thi Nhung</t>
  </si>
  <si>
    <t>Manns</t>
  </si>
  <si>
    <t>Madeleine</t>
  </si>
  <si>
    <t>Tumulka</t>
  </si>
  <si>
    <t>Johanna</t>
  </si>
  <si>
    <t>St. Clair</t>
  </si>
  <si>
    <t>Linden</t>
  </si>
  <si>
    <t>Mühlheim</t>
  </si>
  <si>
    <t>Datum</t>
  </si>
  <si>
    <t>Ort</t>
  </si>
  <si>
    <t>Aus Ausschreibung entnehmen</t>
  </si>
  <si>
    <t>Wir melden:</t>
  </si>
  <si>
    <t>Bei Zahlung vor Ort</t>
  </si>
  <si>
    <t>Gemeldet von:</t>
  </si>
  <si>
    <t>e Mail:</t>
  </si>
  <si>
    <t>was</t>
  </si>
  <si>
    <t>EDV Nr suchen</t>
  </si>
  <si>
    <t>Namen suchen</t>
  </si>
  <si>
    <t>sektionsjugendwart-bowling@hkbv-ev.de</t>
  </si>
  <si>
    <t>Duplois-Laun</t>
  </si>
  <si>
    <t>63110 Rodgau</t>
  </si>
  <si>
    <t>Eugen-Roth-Str. 9</t>
  </si>
  <si>
    <t>0177 / 3947622</t>
  </si>
  <si>
    <t>sektionssportwart-bowling@hkbv-ev.de</t>
  </si>
  <si>
    <t>sektionsseniorenwart-bowling@hkbv-ev.de</t>
  </si>
  <si>
    <t>Seniorinnen, Senioren Team</t>
  </si>
  <si>
    <t>Wetzlar</t>
  </si>
  <si>
    <t>Hanau</t>
  </si>
  <si>
    <t>Luci Wolf</t>
  </si>
  <si>
    <t>(16:00 bei Bedarf)</t>
  </si>
  <si>
    <t>Die grauen Felder sind auszufüllen</t>
  </si>
  <si>
    <t>Die Junioren spielen zusammen mit den Aktiven (Damen/Herren) mit gemeinsamer Wertung und</t>
  </si>
  <si>
    <t>werden zusätzlich auch gesondert gewertet.</t>
  </si>
  <si>
    <t>Meldebogen HM 2022 - 2023</t>
  </si>
  <si>
    <r>
      <t xml:space="preserve">Bitte den vollständig ausgefüllten Meldebogen als xls an die Leitung senden  (Adresse obenstehend);
</t>
    </r>
    <r>
      <rPr>
        <b/>
        <sz val="11"/>
        <color indexed="10"/>
        <rFont val="Arial"/>
        <family val="2"/>
      </rPr>
      <t>in die Betreffzeile der E-Mail ist als erstes die Clubnummer einzutragen, anschließend Clubname und Wettbewerb.</t>
    </r>
  </si>
  <si>
    <t/>
  </si>
  <si>
    <t>Göckel</t>
  </si>
  <si>
    <t>Goldammer</t>
  </si>
  <si>
    <t>Müller-Steiner</t>
  </si>
  <si>
    <t>Schroth</t>
  </si>
  <si>
    <t>Guntermann</t>
  </si>
  <si>
    <t>Mandy</t>
  </si>
  <si>
    <t>Jug A m</t>
  </si>
  <si>
    <t>Röhnisch</t>
  </si>
  <si>
    <t>Josefine</t>
  </si>
  <si>
    <t>Hehl</t>
  </si>
  <si>
    <t>Günter</t>
  </si>
  <si>
    <t>Krebs</t>
  </si>
  <si>
    <t>Saalmüller</t>
  </si>
  <si>
    <t>Grein</t>
  </si>
  <si>
    <t>Viel</t>
  </si>
  <si>
    <t>Winfried</t>
  </si>
  <si>
    <t>Ewald</t>
  </si>
  <si>
    <t>Stephanie</t>
  </si>
  <si>
    <t>Zabelt-Eschert</t>
  </si>
  <si>
    <t>Baker</t>
  </si>
  <si>
    <t>Gurlt</t>
  </si>
  <si>
    <t>Heimann</t>
  </si>
  <si>
    <t>Daniela</t>
  </si>
  <si>
    <t>Tavares</t>
  </si>
  <si>
    <t>Sérgio</t>
  </si>
  <si>
    <t>BBV 2020 e. V.</t>
  </si>
  <si>
    <t>Bensheimer Bowling Verein 2020 e.V.</t>
  </si>
  <si>
    <t>Liebitz</t>
  </si>
  <si>
    <t>Westram</t>
  </si>
  <si>
    <t>Agerbo</t>
  </si>
  <si>
    <t>Jesper</t>
  </si>
  <si>
    <t>Bergmann</t>
  </si>
  <si>
    <t>Büchler</t>
  </si>
  <si>
    <t>Hilgenberg</t>
  </si>
  <si>
    <t>Hohl</t>
  </si>
  <si>
    <t>Lauck</t>
  </si>
  <si>
    <t>Mann</t>
  </si>
  <si>
    <t>Raithel</t>
  </si>
  <si>
    <t>Spangenberg</t>
  </si>
  <si>
    <t>Vluggen</t>
  </si>
  <si>
    <t>Vincent</t>
  </si>
  <si>
    <t>Weller</t>
  </si>
  <si>
    <t>Wera</t>
  </si>
  <si>
    <t>Coffey</t>
  </si>
  <si>
    <t>Stelzer</t>
  </si>
  <si>
    <t>BV 22 Kelsterbach e.V.</t>
  </si>
  <si>
    <t>Clouser</t>
  </si>
  <si>
    <t>John</t>
  </si>
  <si>
    <t>Gall</t>
  </si>
  <si>
    <t>Fiona</t>
  </si>
  <si>
    <t>Jug A w</t>
  </si>
  <si>
    <t>Blank</t>
  </si>
  <si>
    <t>Kathrin</t>
  </si>
  <si>
    <t>Dengler</t>
  </si>
  <si>
    <t>Janssen</t>
  </si>
  <si>
    <t>Strauß</t>
  </si>
  <si>
    <t>Weibrich</t>
  </si>
  <si>
    <t>Florentine</t>
  </si>
  <si>
    <t>Crider</t>
  </si>
  <si>
    <t>Marshal</t>
  </si>
  <si>
    <t>Friedrichs</t>
  </si>
  <si>
    <t>Hill</t>
  </si>
  <si>
    <t>Casey</t>
  </si>
  <si>
    <t>Smith</t>
  </si>
  <si>
    <t>Tony</t>
  </si>
  <si>
    <t>Below</t>
  </si>
  <si>
    <t>Dinkel-Klaeden</t>
  </si>
  <si>
    <t>Hensel</t>
  </si>
  <si>
    <t>Robison</t>
  </si>
  <si>
    <t>Dale</t>
  </si>
  <si>
    <t>Sherman</t>
  </si>
  <si>
    <t>Edward</t>
  </si>
  <si>
    <t>Weidling</t>
  </si>
  <si>
    <t>Marquardt</t>
  </si>
  <si>
    <t>Julien</t>
  </si>
  <si>
    <t>Große</t>
  </si>
  <si>
    <t>Kitzinger</t>
  </si>
  <si>
    <t>Leonard</t>
  </si>
  <si>
    <t>Kuchenbrod</t>
  </si>
  <si>
    <t>Yasemin</t>
  </si>
  <si>
    <t>Myers</t>
  </si>
  <si>
    <t>Wyatt</t>
  </si>
  <si>
    <t>Höck</t>
  </si>
  <si>
    <t>Clark</t>
  </si>
  <si>
    <t>Evangeline</t>
  </si>
  <si>
    <t>Marissa</t>
  </si>
  <si>
    <t>Verces</t>
  </si>
  <si>
    <t>Raquel</t>
  </si>
  <si>
    <t>Leipnitz</t>
  </si>
  <si>
    <t>Justin</t>
  </si>
  <si>
    <t>Janine Leonie</t>
  </si>
  <si>
    <t>Keitel</t>
  </si>
  <si>
    <t>Michajlow</t>
  </si>
  <si>
    <t>Adile</t>
  </si>
  <si>
    <t>Alina</t>
  </si>
  <si>
    <t>Sand</t>
  </si>
  <si>
    <t>Stapper</t>
  </si>
  <si>
    <t>Finja</t>
  </si>
  <si>
    <t>Beyertt</t>
  </si>
  <si>
    <t>Senioren C</t>
  </si>
  <si>
    <t>Denbrock</t>
  </si>
  <si>
    <t>Hormann</t>
  </si>
  <si>
    <t>Bettina</t>
  </si>
  <si>
    <t>James</t>
  </si>
  <si>
    <t>Ihrig</t>
  </si>
  <si>
    <t>Marauhn</t>
  </si>
  <si>
    <t>Burkhard</t>
  </si>
  <si>
    <t>Weigel</t>
  </si>
  <si>
    <t>Zaczyk</t>
  </si>
  <si>
    <t>Dustin</t>
  </si>
  <si>
    <t>Ehrlich</t>
  </si>
  <si>
    <t>Eissrich</t>
  </si>
  <si>
    <t>Nina</t>
  </si>
  <si>
    <t>Faltin</t>
  </si>
  <si>
    <t>Fuhr</t>
  </si>
  <si>
    <t>Liam</t>
  </si>
  <si>
    <t>Merkel</t>
  </si>
  <si>
    <t>Pötzl</t>
  </si>
  <si>
    <t>Elisabeth</t>
  </si>
  <si>
    <t>RL-Jahr</t>
  </si>
  <si>
    <t>leer</t>
  </si>
  <si>
    <t>Vereine ergänzen</t>
  </si>
  <si>
    <t>Daten einblenden</t>
  </si>
  <si>
    <t>in A28:D71 ändern</t>
  </si>
  <si>
    <t>nicht einfügen, sondern überschreiben!</t>
  </si>
  <si>
    <t>speichern, schließen</t>
  </si>
  <si>
    <t>Albert 8013</t>
  </si>
  <si>
    <t>Baier 8037</t>
  </si>
  <si>
    <t>Barth 8044</t>
  </si>
  <si>
    <t>Caldwell 10193</t>
  </si>
  <si>
    <t>Diekmann 33265</t>
  </si>
  <si>
    <t>Greenaway 15647</t>
  </si>
  <si>
    <t>Grieb 15958</t>
  </si>
  <si>
    <t>Hack 8441</t>
  </si>
  <si>
    <t>Hlavinka 8546</t>
  </si>
  <si>
    <t>Hoyle 8569</t>
  </si>
  <si>
    <t>Ihrig 33324</t>
  </si>
  <si>
    <t>Kaiser 8618</t>
  </si>
  <si>
    <t>Lassiter 8728</t>
  </si>
  <si>
    <t>Marauhn 33345</t>
  </si>
  <si>
    <t>Meß 14604</t>
  </si>
  <si>
    <t>Micianova 8814</t>
  </si>
  <si>
    <t>Pilo 8949</t>
  </si>
  <si>
    <t>Pistara 33214</t>
  </si>
  <si>
    <t>Reuter 15013</t>
  </si>
  <si>
    <t>Reuter 33266</t>
  </si>
  <si>
    <t>Riedel 10491</t>
  </si>
  <si>
    <t>Rott 15598</t>
  </si>
  <si>
    <t>Rüffer 33193</t>
  </si>
  <si>
    <t>Schäfer 15065</t>
  </si>
  <si>
    <t>Schlösser 15440</t>
  </si>
  <si>
    <t>Seemann 15575</t>
  </si>
  <si>
    <t>Tambosi 15943</t>
  </si>
  <si>
    <t>Unger 15310</t>
  </si>
  <si>
    <t>Weigel 33325</t>
  </si>
  <si>
    <t>Diehl 15731</t>
  </si>
  <si>
    <t>Dierks 33004</t>
  </si>
  <si>
    <t>Fischer 8318</t>
  </si>
  <si>
    <t>Flaig 8322</t>
  </si>
  <si>
    <t>Frost 33237</t>
  </si>
  <si>
    <t>Göckel 8405</t>
  </si>
  <si>
    <t>Heine 10308</t>
  </si>
  <si>
    <t>Kohle 15845</t>
  </si>
  <si>
    <t>Schmelz 15104</t>
  </si>
  <si>
    <t>Schmidt 15108</t>
  </si>
  <si>
    <t>Schnellbacher 15703</t>
  </si>
  <si>
    <t>Schreiner 33121</t>
  </si>
  <si>
    <t>Tezak 15269</t>
  </si>
  <si>
    <t>Tezak 15912</t>
  </si>
  <si>
    <t>Wilson 15741</t>
  </si>
  <si>
    <t>Ackermann 8002</t>
  </si>
  <si>
    <t>Bikowski 15816</t>
  </si>
  <si>
    <t>Da Costa Araujo 33230</t>
  </si>
  <si>
    <t>Diehl 33316</t>
  </si>
  <si>
    <t>Dürr 33283</t>
  </si>
  <si>
    <t>Goldammer 8957</t>
  </si>
  <si>
    <t>Herling 15698</t>
  </si>
  <si>
    <t>Löbig 33268</t>
  </si>
  <si>
    <t>Müller 33167</t>
  </si>
  <si>
    <t>Müller-Steiner 33166</t>
  </si>
  <si>
    <t>Popiol 8956</t>
  </si>
  <si>
    <t>Rückert 15041</t>
  </si>
  <si>
    <t>Ruhlmann 15045</t>
  </si>
  <si>
    <t>Spiegler 15209</t>
  </si>
  <si>
    <t>St. Clair 33312</t>
  </si>
  <si>
    <t>Stolz 15758</t>
  </si>
  <si>
    <t>Stork 33267</t>
  </si>
  <si>
    <t>Vitasovic 15323</t>
  </si>
  <si>
    <t>Becker 15686</t>
  </si>
  <si>
    <t>Brookes-Kiefer 8153</t>
  </si>
  <si>
    <t>Franz 33123</t>
  </si>
  <si>
    <t>Gertenbach 15827</t>
  </si>
  <si>
    <t>Heuckeroth 15868</t>
  </si>
  <si>
    <t>Kiefer 8639</t>
  </si>
  <si>
    <t>Kraft 8694</t>
  </si>
  <si>
    <t>Schmidt 10331</t>
  </si>
  <si>
    <t>Schroth 33319</t>
  </si>
  <si>
    <t>Schwermer 15173</t>
  </si>
  <si>
    <t>Seyfarth 10300</t>
  </si>
  <si>
    <t>Stein 15230</t>
  </si>
  <si>
    <t>Trebes 15295</t>
  </si>
  <si>
    <t>Bertsch 15890</t>
  </si>
  <si>
    <t>Beyer 15646</t>
  </si>
  <si>
    <t>Biskoping 15704</t>
  </si>
  <si>
    <t>Braun 8140</t>
  </si>
  <si>
    <t>Brieden 33169</t>
  </si>
  <si>
    <t>Daschmann 8209</t>
  </si>
  <si>
    <t>Geck 8374</t>
  </si>
  <si>
    <t>Geck 8689</t>
  </si>
  <si>
    <t>Geck 33106</t>
  </si>
  <si>
    <t>Georg 8385</t>
  </si>
  <si>
    <t>Gilbert 15644</t>
  </si>
  <si>
    <t>Güldner 8435</t>
  </si>
  <si>
    <t>Guntermann 33342</t>
  </si>
  <si>
    <t>Handtusch 33238</t>
  </si>
  <si>
    <t>Henrich 8510</t>
  </si>
  <si>
    <t>Henrich 8511</t>
  </si>
  <si>
    <t>Kehr 6113</t>
  </si>
  <si>
    <t>Klassen 33179</t>
  </si>
  <si>
    <t>Klassen 33248</t>
  </si>
  <si>
    <t>Kolb 33213</t>
  </si>
  <si>
    <t>Müller 33329</t>
  </si>
  <si>
    <t>Opper 8910</t>
  </si>
  <si>
    <t>Pest 8938</t>
  </si>
  <si>
    <t>Rempel 14189</t>
  </si>
  <si>
    <t>Röhnisch 33346</t>
  </si>
  <si>
    <t>Schnee 15126</t>
  </si>
  <si>
    <t>Schneider 15133</t>
  </si>
  <si>
    <t>Staab 15215</t>
  </si>
  <si>
    <t>Teuser 33035</t>
  </si>
  <si>
    <t>Toegel-Bertsch 15289</t>
  </si>
  <si>
    <t>Wiesner 15375</t>
  </si>
  <si>
    <t>Bernhardt 8090</t>
  </si>
  <si>
    <t>Bruckmann 33068</t>
  </si>
  <si>
    <t>Burgess 33013</t>
  </si>
  <si>
    <t>Bürkner 33259</t>
  </si>
  <si>
    <t>Fritzjus 15762</t>
  </si>
  <si>
    <t>Frobenius 8356</t>
  </si>
  <si>
    <t>Gröger 33271</t>
  </si>
  <si>
    <t>Heeg 8473</t>
  </si>
  <si>
    <t>Heeg 8474</t>
  </si>
  <si>
    <t>Heeg 15834</t>
  </si>
  <si>
    <t>Hehl 33339</t>
  </si>
  <si>
    <t>Heininger 33147</t>
  </si>
  <si>
    <t>Heinrich 33309</t>
  </si>
  <si>
    <t>Hügin 33114</t>
  </si>
  <si>
    <t>Inglese 8583</t>
  </si>
  <si>
    <t>Kornett 10277</t>
  </si>
  <si>
    <t>Koths 33003</t>
  </si>
  <si>
    <t>Krebs 15887</t>
  </si>
  <si>
    <t>Löffler 33012</t>
  </si>
  <si>
    <t>Manns 33307</t>
  </si>
  <si>
    <t>Pöhner 8954</t>
  </si>
  <si>
    <t>Reckemeier 15398</t>
  </si>
  <si>
    <t>Reuss 15011</t>
  </si>
  <si>
    <t>Saalmüller 33334</t>
  </si>
  <si>
    <t>Schiller 15087</t>
  </si>
  <si>
    <t>Trebes 33052</t>
  </si>
  <si>
    <t>Tumulka 33308</t>
  </si>
  <si>
    <t>Bauer 15717</t>
  </si>
  <si>
    <t>Brandes 8138</t>
  </si>
  <si>
    <t>Caldwell 8179</t>
  </si>
  <si>
    <t>Duplois-Laun 8264</t>
  </si>
  <si>
    <t>Frank 33170</t>
  </si>
  <si>
    <t>Grein 8420</t>
  </si>
  <si>
    <t>Jerke 33127</t>
  </si>
  <si>
    <t>Korb 33175</t>
  </si>
  <si>
    <t>Laun 8735</t>
  </si>
  <si>
    <t>Nolte 8895</t>
  </si>
  <si>
    <t>Reuter 15012</t>
  </si>
  <si>
    <t>Rühl 15043</t>
  </si>
  <si>
    <t>Sabo 15052</t>
  </si>
  <si>
    <t>Schenke 33097</t>
  </si>
  <si>
    <t>Schönhoff 15472</t>
  </si>
  <si>
    <t>Viel 15051</t>
  </si>
  <si>
    <t>Viel 33318</t>
  </si>
  <si>
    <t>Ackermann 8001</t>
  </si>
  <si>
    <t>Aufschläger 8029</t>
  </si>
  <si>
    <t>Curti 8204</t>
  </si>
  <si>
    <t>Custodio-Simon 8205</t>
  </si>
  <si>
    <t>Dähler 8208</t>
  </si>
  <si>
    <t>Dietz 8922</t>
  </si>
  <si>
    <t>Doczkal 22215</t>
  </si>
  <si>
    <t>Emmerich 8272</t>
  </si>
  <si>
    <t>Ewald 33343</t>
  </si>
  <si>
    <t>Graf 33188</t>
  </si>
  <si>
    <t>Hartmann 15531</t>
  </si>
  <si>
    <t>Hemmelmann 302</t>
  </si>
  <si>
    <t>Herre 8521</t>
  </si>
  <si>
    <t>Hess 8529</t>
  </si>
  <si>
    <t>Hübner 15705</t>
  </si>
  <si>
    <t>Jost 8608</t>
  </si>
  <si>
    <t>Koch 8671</t>
  </si>
  <si>
    <t>Laun 8734</t>
  </si>
  <si>
    <t>Lucke 8759</t>
  </si>
  <si>
    <t>Lucke 8760</t>
  </si>
  <si>
    <t>Meurer 8804</t>
  </si>
  <si>
    <t>Pöckler 33187</t>
  </si>
  <si>
    <t>Rau 33217</t>
  </si>
  <si>
    <t>Zabelt-Eschert 15411</t>
  </si>
  <si>
    <t>Callsen 8181</t>
  </si>
  <si>
    <t>Hampel 33001</t>
  </si>
  <si>
    <t>Krohn 33254</t>
  </si>
  <si>
    <t>Mansel 33027</t>
  </si>
  <si>
    <t>Meinhardt 371</t>
  </si>
  <si>
    <t>Paul 33165</t>
  </si>
  <si>
    <t>Rau 33338</t>
  </si>
  <si>
    <t>Scholdra 15136</t>
  </si>
  <si>
    <t>Schulz 15865</t>
  </si>
  <si>
    <t>Siemon 33215</t>
  </si>
  <si>
    <t>Spohr 15975</t>
  </si>
  <si>
    <t>Stephan 33296</t>
  </si>
  <si>
    <t>Widuckel 15849</t>
  </si>
  <si>
    <t>Becker-Daschmann 8072</t>
  </si>
  <si>
    <t>Hüllenhütter 10022</t>
  </si>
  <si>
    <t>Long 8753</t>
  </si>
  <si>
    <t>Meissner 8796</t>
  </si>
  <si>
    <t>Möller 8832</t>
  </si>
  <si>
    <t>Müller 8845</t>
  </si>
  <si>
    <t>Müller 8853</t>
  </si>
  <si>
    <t>Rogat 15027</t>
  </si>
  <si>
    <t>Steul 15240</t>
  </si>
  <si>
    <t>Baker 8039</t>
  </si>
  <si>
    <t>Bohrmann 8125</t>
  </si>
  <si>
    <t>Bohrmann 8126</t>
  </si>
  <si>
    <t>Do 33304</t>
  </si>
  <si>
    <t>Elsenberger 8270</t>
  </si>
  <si>
    <t>Fischer 10419</t>
  </si>
  <si>
    <t>Fritz 33222</t>
  </si>
  <si>
    <t>Gurlt 10683</t>
  </si>
  <si>
    <t>Heimann 33336</t>
  </si>
  <si>
    <t>Horn 33305</t>
  </si>
  <si>
    <t>Hüllenhütter 33089</t>
  </si>
  <si>
    <t>Könner 8683</t>
  </si>
  <si>
    <t>Maaß 26427</t>
  </si>
  <si>
    <t>Rabenseifner 15679</t>
  </si>
  <si>
    <t>Schenker 33223</t>
  </si>
  <si>
    <t>Schmitt 33341</t>
  </si>
  <si>
    <t>Tavares 22116</t>
  </si>
  <si>
    <t>Teisler 33272</t>
  </si>
  <si>
    <t>Tran 33300</t>
  </si>
  <si>
    <t>Tran 33306</t>
  </si>
  <si>
    <t>Vogt 15998</t>
  </si>
  <si>
    <t>Weidl 15349</t>
  </si>
  <si>
    <t>Deutsch 10653</t>
  </si>
  <si>
    <t>Deutsch 33262</t>
  </si>
  <si>
    <t>Hebenstreit 33063</t>
  </si>
  <si>
    <t>Jäckel 33211</t>
  </si>
  <si>
    <t>Kastner 33139</t>
  </si>
  <si>
    <t>Krämer 33141</t>
  </si>
  <si>
    <t>Kuderna 15904</t>
  </si>
  <si>
    <t>Leonhardt 15793</t>
  </si>
  <si>
    <t>Liebitz 33310</t>
  </si>
  <si>
    <t>Mlotek 15954</t>
  </si>
  <si>
    <t>Schuster 4377</t>
  </si>
  <si>
    <t>Stichling 218</t>
  </si>
  <si>
    <t>Thatcher 15952</t>
  </si>
  <si>
    <t>Listmann 15905</t>
  </si>
  <si>
    <t>Oriakhel 33212</t>
  </si>
  <si>
    <t>Reich 15837</t>
  </si>
  <si>
    <t>Reich 15899</t>
  </si>
  <si>
    <t>Westram 15873</t>
  </si>
  <si>
    <t>Wright 15795</t>
  </si>
  <si>
    <t>Wright 15796</t>
  </si>
  <si>
    <t>Bigall 8100</t>
  </si>
  <si>
    <t>Bigall 8102</t>
  </si>
  <si>
    <t>Reß 33216</t>
  </si>
  <si>
    <t>Scheuermann 15081</t>
  </si>
  <si>
    <t>Scholz 15138</t>
  </si>
  <si>
    <t>Stapf 15220</t>
  </si>
  <si>
    <t>Verdecchia 15318</t>
  </si>
  <si>
    <t>Willems 15380</t>
  </si>
  <si>
    <t>Agerbo 15933</t>
  </si>
  <si>
    <t>Aust 8032</t>
  </si>
  <si>
    <t>Beier 28797</t>
  </si>
  <si>
    <t>Bergmann 17397</t>
  </si>
  <si>
    <t>Büchler 33349</t>
  </si>
  <si>
    <t>Canady 8183</t>
  </si>
  <si>
    <t>Collmann 8196</t>
  </si>
  <si>
    <t>Heine 8485</t>
  </si>
  <si>
    <t>Heller 8499</t>
  </si>
  <si>
    <t>Henneberg 33137</t>
  </si>
  <si>
    <t>Hernitschek 16386</t>
  </si>
  <si>
    <t>Hilgenberg 15602</t>
  </si>
  <si>
    <t>Hohl 10517</t>
  </si>
  <si>
    <t>Horn 33164</t>
  </si>
  <si>
    <t>Hübner 8570</t>
  </si>
  <si>
    <t>Jonasdofsky 26146</t>
  </si>
  <si>
    <t>Kallup 8619</t>
  </si>
  <si>
    <t>Kiel 33278</t>
  </si>
  <si>
    <t>Konieczny 18802</t>
  </si>
  <si>
    <t>Lauck 10572</t>
  </si>
  <si>
    <t>Mand 15876</t>
  </si>
  <si>
    <t>Mann 33351</t>
  </si>
  <si>
    <t>Moor 15613</t>
  </si>
  <si>
    <t>Morig 24826</t>
  </si>
  <si>
    <t>Müller 15972</t>
  </si>
  <si>
    <t>Özsoy 33149</t>
  </si>
  <si>
    <t>Raithel 15471</t>
  </si>
  <si>
    <t>Spangenberg 33357</t>
  </si>
  <si>
    <t>Teece 25587</t>
  </si>
  <si>
    <t>Vluggen 33360</t>
  </si>
  <si>
    <t>Weller 33350</t>
  </si>
  <si>
    <t>Winternheimer 26157</t>
  </si>
  <si>
    <t>Wolff 33095</t>
  </si>
  <si>
    <t>Coffey 33348</t>
  </si>
  <si>
    <t>Devine 8228</t>
  </si>
  <si>
    <t>Dietrich 8243</t>
  </si>
  <si>
    <t>Fischer 8315</t>
  </si>
  <si>
    <t>Heindl 8484</t>
  </si>
  <si>
    <t>Kimbell 15792</t>
  </si>
  <si>
    <t>Kümpel 33221</t>
  </si>
  <si>
    <t>Neiczer 8875</t>
  </si>
  <si>
    <t>Rabe 33220</t>
  </si>
  <si>
    <t>Schäfer 15064</t>
  </si>
  <si>
    <t>Schley 15099</t>
  </si>
  <si>
    <t>Schley 15100</t>
  </si>
  <si>
    <t>Schuckart-Cramer 26526</t>
  </si>
  <si>
    <t>Seipel 15184</t>
  </si>
  <si>
    <t>Staudte 33042</t>
  </si>
  <si>
    <t>Staudte 33050</t>
  </si>
  <si>
    <t>Stelzer 15234</t>
  </si>
  <si>
    <t>Völker 15772</t>
  </si>
  <si>
    <t>Büttner 8175</t>
  </si>
  <si>
    <t>Obst 8900</t>
  </si>
  <si>
    <t>Obst 8901</t>
  </si>
  <si>
    <t>Olbrich 8904</t>
  </si>
  <si>
    <t>Olbrich 15892</t>
  </si>
  <si>
    <t>Tippmann 15287</t>
  </si>
  <si>
    <t>Uhlig 15305</t>
  </si>
  <si>
    <t>Arold 15530</t>
  </si>
  <si>
    <t>Barth 8046</t>
  </si>
  <si>
    <t>Catibog 3288</t>
  </si>
  <si>
    <t>Dengs 8220</t>
  </si>
  <si>
    <t>Doffin 15675</t>
  </si>
  <si>
    <t>Gebhardt 8371</t>
  </si>
  <si>
    <t>Haase 15803</t>
  </si>
  <si>
    <t>Kärmer 15570</t>
  </si>
  <si>
    <t>Mader 8769</t>
  </si>
  <si>
    <t>Malow 15859</t>
  </si>
  <si>
    <t>Rahner 15674</t>
  </si>
  <si>
    <t>Reinfelder 33294</t>
  </si>
  <si>
    <t>Schinkario 15094</t>
  </si>
  <si>
    <t>Schröder 15577</t>
  </si>
  <si>
    <t>Schubert 15151</t>
  </si>
  <si>
    <t>Struth 15257</t>
  </si>
  <si>
    <t>Tardt 15264</t>
  </si>
  <si>
    <t>Vogel 15324</t>
  </si>
  <si>
    <t>Winter 10068</t>
  </si>
  <si>
    <t>Chalkidis 8190</t>
  </si>
  <si>
    <t>Clouser 15945</t>
  </si>
  <si>
    <t>Drabe 15709</t>
  </si>
  <si>
    <t>Gall 33358</t>
  </si>
  <si>
    <t>Hochhaus 15885</t>
  </si>
  <si>
    <t>Hochhaus 15891</t>
  </si>
  <si>
    <t>Hochhaus 15937</t>
  </si>
  <si>
    <t>Höhn 33153</t>
  </si>
  <si>
    <t>Knobloch 10069</t>
  </si>
  <si>
    <t>Machura 15782</t>
  </si>
  <si>
    <t>Machura 15783</t>
  </si>
  <si>
    <t>Serat 33291</t>
  </si>
  <si>
    <t>Spendler 15208</t>
  </si>
  <si>
    <t>Beckel 8064</t>
  </si>
  <si>
    <t>Belgar 8080</t>
  </si>
  <si>
    <t>Blank 24604</t>
  </si>
  <si>
    <t>Bristot 8463</t>
  </si>
  <si>
    <t>Castro 8188</t>
  </si>
  <si>
    <t>Dengler 26608</t>
  </si>
  <si>
    <t>Dengs 33313</t>
  </si>
  <si>
    <t>Dengs 33314</t>
  </si>
  <si>
    <t>Filor 8399</t>
  </si>
  <si>
    <t>Fuertes 8359</t>
  </si>
  <si>
    <t>Fuertes 8360</t>
  </si>
  <si>
    <t>Göbel - Janka 8403</t>
  </si>
  <si>
    <t>Henrich 8514</t>
  </si>
  <si>
    <t>Janssen 10691</t>
  </si>
  <si>
    <t>Krüger 10439</t>
  </si>
  <si>
    <t>Poller 8955</t>
  </si>
  <si>
    <t>Poller 15596</t>
  </si>
  <si>
    <t>Rogalla 33150</t>
  </si>
  <si>
    <t>Strauß 8045</t>
  </si>
  <si>
    <t>Weibrich 26632</t>
  </si>
  <si>
    <t>Wiederhold 15766</t>
  </si>
  <si>
    <t>Berk 23125</t>
  </si>
  <si>
    <t>Crider 2220</t>
  </si>
  <si>
    <t>Dietz 8245</t>
  </si>
  <si>
    <t>Flick 15804</t>
  </si>
  <si>
    <t>Friedrichs 22176</t>
  </si>
  <si>
    <t>Gallo 33092</t>
  </si>
  <si>
    <t>Herbig 10243</t>
  </si>
  <si>
    <t>Hill 26683</t>
  </si>
  <si>
    <t>Modenbach 8825</t>
  </si>
  <si>
    <t>Neß 15653</t>
  </si>
  <si>
    <t>Ray Love II 14165</t>
  </si>
  <si>
    <t>Rohn 33036</t>
  </si>
  <si>
    <t>Schubert 15992</t>
  </si>
  <si>
    <t>Smith 14718</t>
  </si>
  <si>
    <t>Spelten 33258</t>
  </si>
  <si>
    <t>Winter 14091</t>
  </si>
  <si>
    <t>Appel 8024</t>
  </si>
  <si>
    <t>Auth 8035</t>
  </si>
  <si>
    <t>Bauer 15991</t>
  </si>
  <si>
    <t>Baumann 12869</t>
  </si>
  <si>
    <t>Below 21199</t>
  </si>
  <si>
    <t>Bienert 8095</t>
  </si>
  <si>
    <t>Dinkel-Klaeden 10576</t>
  </si>
  <si>
    <t>Firmbach 8307</t>
  </si>
  <si>
    <t>Geretshauser 8388</t>
  </si>
  <si>
    <t>Gladigau 13056</t>
  </si>
  <si>
    <t>Hakin 15813</t>
  </si>
  <si>
    <t>Hensel 8515</t>
  </si>
  <si>
    <t>Hüllenhütter 8571</t>
  </si>
  <si>
    <t>Jackwerth 8584</t>
  </si>
  <si>
    <t>Knischewski 8663</t>
  </si>
  <si>
    <t>König 8682</t>
  </si>
  <si>
    <t>Lamprecht 15918</t>
  </si>
  <si>
    <t>Mader 8771</t>
  </si>
  <si>
    <t>Malow 15127</t>
  </si>
  <si>
    <t>Müller 8860</t>
  </si>
  <si>
    <t>Muth 8867</t>
  </si>
  <si>
    <t>Naujoks 8870</t>
  </si>
  <si>
    <t>Naumann 8873</t>
  </si>
  <si>
    <t>Naumann 8874</t>
  </si>
  <si>
    <t>Neubauer 33051</t>
  </si>
  <si>
    <t>Norz 8896</t>
  </si>
  <si>
    <t>Pohl 15769</t>
  </si>
  <si>
    <t>Reitze 15005</t>
  </si>
  <si>
    <t>Rifinius 15543</t>
  </si>
  <si>
    <t>Robison 15020</t>
  </si>
  <si>
    <t>Roloff 15925</t>
  </si>
  <si>
    <t>Roy 15040</t>
  </si>
  <si>
    <t>Saechtig 10167</t>
  </si>
  <si>
    <t>Schmidt 15112</t>
  </si>
  <si>
    <t>Sherman 15190</t>
  </si>
  <si>
    <t>Siebert 33055</t>
  </si>
  <si>
    <t>Steul 15239</t>
  </si>
  <si>
    <t>Trebes 15294</t>
  </si>
  <si>
    <t>Weidling 15350</t>
  </si>
  <si>
    <t>Weis 15356</t>
  </si>
  <si>
    <t>Weitzel 8785</t>
  </si>
  <si>
    <t>Wolf 15392</t>
  </si>
  <si>
    <t>Yowell 15408</t>
  </si>
  <si>
    <t>Blickhan 8111</t>
  </si>
  <si>
    <t>Gutzwiller 33163</t>
  </si>
  <si>
    <t>Morche 8744</t>
  </si>
  <si>
    <t>Morche 8839</t>
  </si>
  <si>
    <t>Regenfuss 8990</t>
  </si>
  <si>
    <t>Scharnowski 15070</t>
  </si>
  <si>
    <t>Vogelrieder 33049</t>
  </si>
  <si>
    <t>Altunok 33002</t>
  </si>
  <si>
    <t>Baro 10029</t>
  </si>
  <si>
    <t>Fernandez 8297</t>
  </si>
  <si>
    <t>Gehrmann 26507</t>
  </si>
  <si>
    <t>Härtl 15555</t>
  </si>
  <si>
    <t>Harzer 33273</t>
  </si>
  <si>
    <t>Hein 15520</t>
  </si>
  <si>
    <t>Heldner 8493</t>
  </si>
  <si>
    <t>Knöchel 33274</t>
  </si>
  <si>
    <t>Konway 8684</t>
  </si>
  <si>
    <t>Müller 8849</t>
  </si>
  <si>
    <t>Peluso 8929</t>
  </si>
  <si>
    <t>Rousselange 15825</t>
  </si>
  <si>
    <t>Scheibe 10178</t>
  </si>
  <si>
    <t>Vorwerg 10067</t>
  </si>
  <si>
    <t>Zabel 15410</t>
  </si>
  <si>
    <t>Bayer 8055</t>
  </si>
  <si>
    <t>Bayer 8057</t>
  </si>
  <si>
    <t>Brückner 8156</t>
  </si>
  <si>
    <t>Färber 8283</t>
  </si>
  <si>
    <t>Gruchot 10369</t>
  </si>
  <si>
    <t>Klein 33168</t>
  </si>
  <si>
    <t>Marquardt 33359</t>
  </si>
  <si>
    <t>Marquardt 33327</t>
  </si>
  <si>
    <t>Naujoks 8871</t>
  </si>
  <si>
    <t>Naujoks 8872</t>
  </si>
  <si>
    <t>Neumann 8885</t>
  </si>
  <si>
    <t>Schendel 15074</t>
  </si>
  <si>
    <t>Schmidt 15111</t>
  </si>
  <si>
    <t>Serowy 15189</t>
  </si>
  <si>
    <t>Syla 10409</t>
  </si>
  <si>
    <t>Bauer 8051</t>
  </si>
  <si>
    <t>Bayer 8056</t>
  </si>
  <si>
    <t>Bayer 8058</t>
  </si>
  <si>
    <t>Bretthauer 8147</t>
  </si>
  <si>
    <t>Buhl 8166</t>
  </si>
  <si>
    <t>Buhl 8167</t>
  </si>
  <si>
    <t>Friedrich 8348</t>
  </si>
  <si>
    <t>Friedrich 8349</t>
  </si>
  <si>
    <t>Glock 33264</t>
  </si>
  <si>
    <t>Göb 8398</t>
  </si>
  <si>
    <t>Grünheid 33098</t>
  </si>
  <si>
    <t>Grünheid 33148</t>
  </si>
  <si>
    <t>Kleppig 8661</t>
  </si>
  <si>
    <t>Pauli 8927</t>
  </si>
  <si>
    <t>Schlappa 15097</t>
  </si>
  <si>
    <t>Schlappa 15098</t>
  </si>
  <si>
    <t>Sommer 15203</t>
  </si>
  <si>
    <t>Beumer 15569</t>
  </si>
  <si>
    <t>Braun 10560</t>
  </si>
  <si>
    <t>Brückner 33290</t>
  </si>
  <si>
    <t>Celerino 33298</t>
  </si>
  <si>
    <t>Freund 8345</t>
  </si>
  <si>
    <t>Große 15541</t>
  </si>
  <si>
    <t>Heck-Seipel 8471</t>
  </si>
  <si>
    <t>Heilmann 8480</t>
  </si>
  <si>
    <t>Heilmann 8481</t>
  </si>
  <si>
    <t>Herbert 15861</t>
  </si>
  <si>
    <t>Jokisch 8606</t>
  </si>
  <si>
    <t>Kitzinger 33340</t>
  </si>
  <si>
    <t>Klier 8662</t>
  </si>
  <si>
    <t>Körber 18938</t>
  </si>
  <si>
    <t>Kraus 8697</t>
  </si>
  <si>
    <t>Krug 33037</t>
  </si>
  <si>
    <t>Krüger 15461</t>
  </si>
  <si>
    <t>Krüger 15462</t>
  </si>
  <si>
    <t>Krüger 15497</t>
  </si>
  <si>
    <t>Krüger 15499</t>
  </si>
  <si>
    <t>Kuchenbrod 8808</t>
  </si>
  <si>
    <t>Kuchenbrod 8810</t>
  </si>
  <si>
    <t>Kügler 33080</t>
  </si>
  <si>
    <t>Lassiter 8729</t>
  </si>
  <si>
    <t>Mautz 8790</t>
  </si>
  <si>
    <t>Mayer 33109</t>
  </si>
  <si>
    <t>Morbe 8836</t>
  </si>
  <si>
    <t>Morbe 8838</t>
  </si>
  <si>
    <t>Morbe 10181</t>
  </si>
  <si>
    <t>Morbe-Koch 8837</t>
  </si>
  <si>
    <t>Myers 33321</t>
  </si>
  <si>
    <t>Nickusch 8889</t>
  </si>
  <si>
    <t>Omer 33113</t>
  </si>
  <si>
    <t>Ries 33071</t>
  </si>
  <si>
    <t>Scheuermann 15083</t>
  </si>
  <si>
    <t>Siebel 10239</t>
  </si>
  <si>
    <t>Smith 33104</t>
  </si>
  <si>
    <t>Stephan 15238</t>
  </si>
  <si>
    <t>Stephan 15842</t>
  </si>
  <si>
    <t>Theis-Franke 15669</t>
  </si>
  <si>
    <t>Wenzel 15365</t>
  </si>
  <si>
    <t>Fischer 15578</t>
  </si>
  <si>
    <t>Flassig 8323</t>
  </si>
  <si>
    <t>Köhler 8674</t>
  </si>
  <si>
    <t>Müller 8861</t>
  </si>
  <si>
    <t>Schulz 15579</t>
  </si>
  <si>
    <t>Schwarz 15170</t>
  </si>
  <si>
    <t>Siedentopf 15193</t>
  </si>
  <si>
    <t>Bartossek 15714</t>
  </si>
  <si>
    <t>Berz 15725</t>
  </si>
  <si>
    <t>Holzwarth 15877</t>
  </si>
  <si>
    <t>Rothenhäuser 15038</t>
  </si>
  <si>
    <t>Rothenhäuser 15039</t>
  </si>
  <si>
    <t>Spreng 33009</t>
  </si>
  <si>
    <t>Spreng 33010</t>
  </si>
  <si>
    <t>Glück 15989</t>
  </si>
  <si>
    <t>Höck 15518</t>
  </si>
  <si>
    <t>Lambracht 8717</t>
  </si>
  <si>
    <t>Lang 8719</t>
  </si>
  <si>
    <t>Ritter 33124</t>
  </si>
  <si>
    <t>Ruppel 33184</t>
  </si>
  <si>
    <t>Schomaker 15140</t>
  </si>
  <si>
    <t>Trebbien 15293</t>
  </si>
  <si>
    <t>Wolf 8255</t>
  </si>
  <si>
    <t>Wolf 33034</t>
  </si>
  <si>
    <t>Belgar 8079</t>
  </si>
  <si>
    <t>Catibog-Krüger 33244</t>
  </si>
  <si>
    <t>Clark 24949</t>
  </si>
  <si>
    <t>Extra 10440</t>
  </si>
  <si>
    <t>Hellersberg 15907</t>
  </si>
  <si>
    <t>Krämer 15768</t>
  </si>
  <si>
    <t>Linden 32231</t>
  </si>
  <si>
    <t>Manuel 33176</t>
  </si>
  <si>
    <t>Tesoro 10451</t>
  </si>
  <si>
    <t>Verces 32230</t>
  </si>
  <si>
    <t>Walther 30106</t>
  </si>
  <si>
    <t>Zeller 33241</t>
  </si>
  <si>
    <t>Zeller 33242</t>
  </si>
  <si>
    <t>Zeller 33243</t>
  </si>
  <si>
    <t>Armbrüster 8026</t>
  </si>
  <si>
    <t>Biersack 8097</t>
  </si>
  <si>
    <t>Böhne 8124</t>
  </si>
  <si>
    <t>Burger 8168</t>
  </si>
  <si>
    <t>Flemming 8324</t>
  </si>
  <si>
    <t>Hartsch 33022</t>
  </si>
  <si>
    <t>Kumpf 8712</t>
  </si>
  <si>
    <t>Leipnitz 33326</t>
  </si>
  <si>
    <t>Noss 8897</t>
  </si>
  <si>
    <t>Ress 15880</t>
  </si>
  <si>
    <t>Thierfelder 15274</t>
  </si>
  <si>
    <t>Faull 685</t>
  </si>
  <si>
    <t>Hohmann 10518</t>
  </si>
  <si>
    <t>Hohmann 33143</t>
  </si>
  <si>
    <t>Kaplan 10496</t>
  </si>
  <si>
    <t>Kohler 33146</t>
  </si>
  <si>
    <t>König 33117</t>
  </si>
  <si>
    <t>Schmitt 33145</t>
  </si>
  <si>
    <t>Wege 33177</t>
  </si>
  <si>
    <t>Aufschläger 8030</t>
  </si>
  <si>
    <t>Gutzwiller 15158</t>
  </si>
  <si>
    <t>Hospe 8568</t>
  </si>
  <si>
    <t>Paparaphiou 8924</t>
  </si>
  <si>
    <t>Schmidt 8110</t>
  </si>
  <si>
    <t>Thomas 15278</t>
  </si>
  <si>
    <t>Adjei 15947</t>
  </si>
  <si>
    <t>Ammer 8018</t>
  </si>
  <si>
    <t>Baumann 12996</t>
  </si>
  <si>
    <t>Bott 15823</t>
  </si>
  <si>
    <t>Eylardi 8279</t>
  </si>
  <si>
    <t>Fastus 15962</t>
  </si>
  <si>
    <t>Gabel 1447</t>
  </si>
  <si>
    <t>Geißler 14633</t>
  </si>
  <si>
    <t>Heine 8487</t>
  </si>
  <si>
    <t>Heine 10688</t>
  </si>
  <si>
    <t>Helfrich 8494</t>
  </si>
  <si>
    <t>Helfrich 33075</t>
  </si>
  <si>
    <t>Heuckeroth 15810</t>
  </si>
  <si>
    <t>Keitel 33328</t>
  </si>
  <si>
    <t>Löschnig 15764</t>
  </si>
  <si>
    <t>Löw 33019</t>
  </si>
  <si>
    <t>Mader 15754</t>
  </si>
  <si>
    <t>Meurer 8805</t>
  </si>
  <si>
    <t>Michajlow 12495</t>
  </si>
  <si>
    <t>Pietzsch 15824</t>
  </si>
  <si>
    <t>Preis 33231</t>
  </si>
  <si>
    <t>Preis 33332</t>
  </si>
  <si>
    <t>Roth 33276</t>
  </si>
  <si>
    <t>Sand 33335</t>
  </si>
  <si>
    <t>Sawicki 31298</t>
  </si>
  <si>
    <t>Schrank 15251</t>
  </si>
  <si>
    <t>Schütz 26117</t>
  </si>
  <si>
    <t>Schwimmer 33131</t>
  </si>
  <si>
    <t>Seitz 33134</t>
  </si>
  <si>
    <t>Seitz 33181</t>
  </si>
  <si>
    <t>Siemonsen-Caldwell 10366</t>
  </si>
  <si>
    <t>Stapper 15976</t>
  </si>
  <si>
    <t>Stapper 33333</t>
  </si>
  <si>
    <t>Tharra 15270</t>
  </si>
  <si>
    <t>Then 15272</t>
  </si>
  <si>
    <t>Then 15273</t>
  </si>
  <si>
    <t>Timter 15284</t>
  </si>
  <si>
    <t>Tross 33323</t>
  </si>
  <si>
    <t>Beyertt 33331</t>
  </si>
  <si>
    <t>Cabrera Tudela 8176</t>
  </si>
  <si>
    <t>Cussler 15784</t>
  </si>
  <si>
    <t>Da Silva Gomes 33255</t>
  </si>
  <si>
    <t>Da Silva Gomes 33293</t>
  </si>
  <si>
    <t>Denbrock 33337</t>
  </si>
  <si>
    <t>Derleth 33067</t>
  </si>
  <si>
    <t>Desiderio 8225</t>
  </si>
  <si>
    <t>Doffin 33061</t>
  </si>
  <si>
    <t>Engisch 8276</t>
  </si>
  <si>
    <t>Fleischhacker 15935</t>
  </si>
  <si>
    <t>Ginting 8393</t>
  </si>
  <si>
    <t>Held 8490</t>
  </si>
  <si>
    <t>Hilger 8539</t>
  </si>
  <si>
    <t>Hormann 8561</t>
  </si>
  <si>
    <t>Jourdan 33032</t>
  </si>
  <si>
    <t>Kvocka 33256</t>
  </si>
  <si>
    <t>Lebkücher 26651</t>
  </si>
  <si>
    <t>Lella 33048</t>
  </si>
  <si>
    <t>Lopez Rodrigues 8755</t>
  </si>
  <si>
    <t>Lopez y Zuvita 10604</t>
  </si>
  <si>
    <t>Mank 8778</t>
  </si>
  <si>
    <t>Nguyen 33233</t>
  </si>
  <si>
    <t>Rejzek 15929</t>
  </si>
  <si>
    <t>Rejzek 33330</t>
  </si>
  <si>
    <t>Rossel 15037</t>
  </si>
  <si>
    <t>Schmitt 15120</t>
  </si>
  <si>
    <t>Spot 15213</t>
  </si>
  <si>
    <t>Thorun 33232</t>
  </si>
  <si>
    <t>Umbach 10667</t>
  </si>
  <si>
    <t>Umbach 33229</t>
  </si>
  <si>
    <t>Vogt 15699</t>
  </si>
  <si>
    <t>Vogt 33152</t>
  </si>
  <si>
    <t>Weidinger 33130</t>
  </si>
  <si>
    <t>Winkelmann 33096</t>
  </si>
  <si>
    <t>Winkelmann 33136</t>
  </si>
  <si>
    <t>Zwegerl 33135</t>
  </si>
  <si>
    <t>Bämpfer 33195</t>
  </si>
  <si>
    <t>Belletz 33251</t>
  </si>
  <si>
    <t>Blaye 33284</t>
  </si>
  <si>
    <t>De Fries 33203</t>
  </si>
  <si>
    <t>Decher 33200</t>
  </si>
  <si>
    <t>Duringer 33288</t>
  </si>
  <si>
    <t>Fehl 8290</t>
  </si>
  <si>
    <t>Geis 33206</t>
  </si>
  <si>
    <t>Heil 33250</t>
  </si>
  <si>
    <t>Heun 33249</t>
  </si>
  <si>
    <t>Hofmann 33207</t>
  </si>
  <si>
    <t>Kaiser 33173</t>
  </si>
  <si>
    <t>Kaiser 33174</t>
  </si>
  <si>
    <t>Kochanski 33252</t>
  </si>
  <si>
    <t>Krönung 33196</t>
  </si>
  <si>
    <t>Lega 33287</t>
  </si>
  <si>
    <t>Oezkan 33202</t>
  </si>
  <si>
    <t>Otterbein 33226</t>
  </si>
  <si>
    <t>Otterbein 33227</t>
  </si>
  <si>
    <t>Otterbein 33228</t>
  </si>
  <si>
    <t>Philipp 33201</t>
  </si>
  <si>
    <t>Pronk 33209</t>
  </si>
  <si>
    <t>Schmitt 15124</t>
  </si>
  <si>
    <t>Schmitt 33289</t>
  </si>
  <si>
    <t>Schröter 33204</t>
  </si>
  <si>
    <t>Seuring 33197</t>
  </si>
  <si>
    <t>Traber 33198</t>
  </si>
  <si>
    <t>Traber 33199</t>
  </si>
  <si>
    <t>Zaczyk 33320</t>
  </si>
  <si>
    <t>Zehentmaier 33194</t>
  </si>
  <si>
    <t>Zimmermann 33205</t>
  </si>
  <si>
    <t>Blecher 33160</t>
  </si>
  <si>
    <t>Blecher 33186</t>
  </si>
  <si>
    <t>Buskowiak 8173</t>
  </si>
  <si>
    <t>Ehrlich 10404</t>
  </si>
  <si>
    <t>Eissrich 33361</t>
  </si>
  <si>
    <t>Faltin 33356</t>
  </si>
  <si>
    <t>Fuhr 33317</t>
  </si>
  <si>
    <t>Hahn 8451</t>
  </si>
  <si>
    <t>Hassenpflug 15881</t>
  </si>
  <si>
    <t>Hess 10416</t>
  </si>
  <si>
    <t>Hess 33311</t>
  </si>
  <si>
    <t>Merkel 15608</t>
  </si>
  <si>
    <t>Pötzl 10438</t>
  </si>
  <si>
    <t>Rothenbacher 33029</t>
  </si>
  <si>
    <t>Schlier 10111</t>
  </si>
  <si>
    <t>Schlier 10112</t>
  </si>
  <si>
    <t>Schmidt 33282</t>
  </si>
  <si>
    <t>Trendel 15297</t>
  </si>
  <si>
    <t>Trendel 15996</t>
  </si>
  <si>
    <t>Walter 15337</t>
  </si>
  <si>
    <t>Wien 33185</t>
  </si>
  <si>
    <t>Wollmann 33275</t>
  </si>
  <si>
    <r>
      <t xml:space="preserve">Bitte den Gesamtbetrag </t>
    </r>
    <r>
      <rPr>
        <b/>
        <sz val="11"/>
        <color indexed="10"/>
        <rFont val="Arial"/>
        <family val="2"/>
      </rPr>
      <t xml:space="preserve">für jede Disziplin gesondert </t>
    </r>
    <r>
      <rPr>
        <b/>
        <u val="single"/>
        <sz val="11"/>
        <color indexed="10"/>
        <rFont val="Arial"/>
        <family val="2"/>
      </rPr>
      <t>2 - 4 Wochen</t>
    </r>
    <r>
      <rPr>
        <b/>
        <sz val="11"/>
        <color indexed="10"/>
        <rFont val="Arial"/>
        <family val="2"/>
      </rPr>
      <t xml:space="preserve"> vor der Veranstaltung</t>
    </r>
    <r>
      <rPr>
        <b/>
        <sz val="11"/>
        <color indexed="8"/>
        <rFont val="Arial"/>
        <family val="2"/>
      </rPr>
      <t xml:space="preserve"> unter Angabe des </t>
    </r>
    <r>
      <rPr>
        <b/>
        <sz val="11"/>
        <color indexed="10"/>
        <rFont val="Arial"/>
        <family val="2"/>
      </rPr>
      <t>genauen Verwendungszwecks (Vereinsnummer, Disziplin, Anzahl der Meldungen)</t>
    </r>
    <r>
      <rPr>
        <b/>
        <sz val="11"/>
        <color indexed="8"/>
        <rFont val="Arial"/>
        <family val="2"/>
      </rPr>
      <t xml:space="preserve"> überweisen an:</t>
    </r>
  </si>
  <si>
    <r>
      <t xml:space="preserve">Bei Eingabe einer EDV-Nr in Spalte 1 ab Zeile 23 
und drücken der Taste Enter werden die dazu gehörigen Spielerdaten eingesetzt.
Linkes Auswahlfeld: Es kann mit der EDV-Nr gesucht werden. Die dazu gehörigen Spielerdaten werden angezeigt und nach drücken der Taste Enter nach dem letzten Datensatz eingefügt.
Rechtes Auswahlfeld: Es kann mit dem Nachnamen gesucht werden. Die dazu gehörigen Spielerdaten werden angezeigt und nach Drücken der Taste Enter  nach dem letzten Datensatz eingefügt.
Im Bereich der Spielerdaten werden keine Formeln mehr verwand. 
Wenn nach Eingabe der EDV Nr, keine Daten angezeigt werden, dann bitte die Daten manuell eintragen.
Mit dem Kontrollkasten "Nur Club anzeigen" wird zwischen 'alle Spieler' oder nur Club umgeschaltet.
</t>
    </r>
    <r>
      <rPr>
        <sz val="11"/>
        <color indexed="10"/>
        <rFont val="Arial"/>
        <family val="2"/>
      </rPr>
      <t xml:space="preserve">In dem letzten Feld der Tabelle 8rechts) kann mit Hilfe der Pfeiltaste die Startzeit ausgewählt werden.  </t>
    </r>
    <r>
      <rPr>
        <sz val="11"/>
        <color theme="1"/>
        <rFont val="Arial"/>
        <family val="2"/>
      </rPr>
      <t xml:space="preserve">
</t>
    </r>
  </si>
</sst>
</file>

<file path=xl/styles.xml><?xml version="1.0" encoding="utf-8"?>
<styleSheet xmlns="http://schemas.openxmlformats.org/spreadsheetml/2006/main">
  <numFmts count="1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00\ &quot;€&quot;"/>
    <numFmt numFmtId="165" formatCode="[$-F800]dddd\,\ mmmm\ dd\,\ yyyy"/>
    <numFmt numFmtId="166" formatCode="h:mm;@"/>
    <numFmt numFmtId="167" formatCode="00000"/>
    <numFmt numFmtId="168" formatCode="dd/mm/yy"/>
    <numFmt numFmtId="169" formatCode="ddd/dd/mm/yyyy"/>
    <numFmt numFmtId="170" formatCode="[$-407]dddd\,\ d\.\ mmmm\ yyyy"/>
  </numFmts>
  <fonts count="95">
    <font>
      <sz val="11"/>
      <color theme="1"/>
      <name val="Arial"/>
      <family val="2"/>
    </font>
    <font>
      <sz val="11"/>
      <color indexed="8"/>
      <name val="Calibri"/>
      <family val="2"/>
    </font>
    <font>
      <sz val="12"/>
      <color indexed="8"/>
      <name val="Arial"/>
      <family val="2"/>
    </font>
    <font>
      <b/>
      <sz val="12"/>
      <color indexed="8"/>
      <name val="Arial"/>
      <family val="2"/>
    </font>
    <font>
      <b/>
      <sz val="11"/>
      <color indexed="8"/>
      <name val="Arial"/>
      <family val="2"/>
    </font>
    <font>
      <b/>
      <sz val="16"/>
      <color indexed="8"/>
      <name val="Arial"/>
      <family val="2"/>
    </font>
    <font>
      <sz val="16"/>
      <color indexed="8"/>
      <name val="Arial"/>
      <family val="2"/>
    </font>
    <font>
      <b/>
      <sz val="12"/>
      <name val="Arial"/>
      <family val="2"/>
    </font>
    <font>
      <b/>
      <sz val="9"/>
      <name val="Arial"/>
      <family val="2"/>
    </font>
    <font>
      <sz val="9"/>
      <name val="Arial"/>
      <family val="2"/>
    </font>
    <font>
      <b/>
      <sz val="8"/>
      <name val="Tahoma"/>
      <family val="2"/>
    </font>
    <font>
      <sz val="8"/>
      <name val="Tahoma"/>
      <family val="2"/>
    </font>
    <font>
      <b/>
      <sz val="11"/>
      <color indexed="10"/>
      <name val="Arial"/>
      <family val="2"/>
    </font>
    <font>
      <b/>
      <sz val="11"/>
      <name val="Tahoma"/>
      <family val="2"/>
    </font>
    <font>
      <sz val="10"/>
      <name val="Arial"/>
      <family val="2"/>
    </font>
    <font>
      <sz val="10"/>
      <color indexed="8"/>
      <name val="Arial"/>
      <family val="2"/>
    </font>
    <font>
      <sz val="8"/>
      <name val="Arial"/>
      <family val="2"/>
    </font>
    <font>
      <strike/>
      <sz val="11"/>
      <color indexed="8"/>
      <name val="Cambria"/>
      <family val="1"/>
    </font>
    <font>
      <sz val="11"/>
      <color indexed="8"/>
      <name val="Cambria"/>
      <family val="1"/>
    </font>
    <font>
      <strike/>
      <sz val="11"/>
      <color indexed="8"/>
      <name val="Calibri"/>
      <family val="2"/>
    </font>
    <font>
      <b/>
      <u val="single"/>
      <sz val="11"/>
      <color indexed="10"/>
      <name val="Arial"/>
      <family val="2"/>
    </font>
    <font>
      <sz val="11"/>
      <color indexed="10"/>
      <name val="Arial"/>
      <family val="2"/>
    </font>
    <font>
      <sz val="11"/>
      <color indexed="8"/>
      <name val="Arial"/>
      <family val="2"/>
    </font>
    <font>
      <sz val="11"/>
      <color indexed="9"/>
      <name val="Calibri"/>
      <family val="2"/>
    </font>
    <font>
      <b/>
      <sz val="11"/>
      <color indexed="63"/>
      <name val="Calibri"/>
      <family val="2"/>
    </font>
    <font>
      <b/>
      <sz val="11"/>
      <color indexed="52"/>
      <name val="Calibri"/>
      <family val="2"/>
    </font>
    <font>
      <u val="single"/>
      <sz val="11"/>
      <color indexed="20"/>
      <name val="Arial"/>
      <family val="2"/>
    </font>
    <font>
      <sz val="11"/>
      <color indexed="62"/>
      <name val="Calibri"/>
      <family val="2"/>
    </font>
    <font>
      <b/>
      <sz val="11"/>
      <color indexed="8"/>
      <name val="Calibri"/>
      <family val="2"/>
    </font>
    <font>
      <i/>
      <sz val="11"/>
      <color indexed="23"/>
      <name val="Calibri"/>
      <family val="2"/>
    </font>
    <font>
      <sz val="11"/>
      <color indexed="17"/>
      <name val="Calibri"/>
      <family val="2"/>
    </font>
    <font>
      <u val="single"/>
      <sz val="11"/>
      <color indexed="12"/>
      <name val="Arial"/>
      <family val="2"/>
    </font>
    <font>
      <sz val="11"/>
      <color indexed="60"/>
      <name val="Calibri"/>
      <family val="2"/>
    </font>
    <font>
      <sz val="11"/>
      <color indexed="20"/>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b/>
      <sz val="18"/>
      <color indexed="8"/>
      <name val="Arial"/>
      <family val="2"/>
    </font>
    <font>
      <b/>
      <sz val="14"/>
      <color indexed="8"/>
      <name val="Arial"/>
      <family val="2"/>
    </font>
    <font>
      <b/>
      <sz val="10"/>
      <color indexed="8"/>
      <name val="Arial"/>
      <family val="2"/>
    </font>
    <font>
      <sz val="8"/>
      <color indexed="8"/>
      <name val="Arial"/>
      <family val="2"/>
    </font>
    <font>
      <b/>
      <sz val="8"/>
      <color indexed="8"/>
      <name val="Arial"/>
      <family val="2"/>
    </font>
    <font>
      <u val="single"/>
      <sz val="14"/>
      <color indexed="12"/>
      <name val="Arial"/>
      <family val="2"/>
    </font>
    <font>
      <sz val="14"/>
      <color indexed="8"/>
      <name val="Arial"/>
      <family val="2"/>
    </font>
    <font>
      <b/>
      <sz val="10"/>
      <color indexed="30"/>
      <name val="Arial"/>
      <family val="2"/>
    </font>
    <font>
      <b/>
      <sz val="11"/>
      <color indexed="30"/>
      <name val="Arial"/>
      <family val="2"/>
    </font>
    <font>
      <sz val="9"/>
      <color indexed="8"/>
      <name val="Arial"/>
      <family val="2"/>
    </font>
    <font>
      <b/>
      <sz val="10"/>
      <color indexed="10"/>
      <name val="Arial"/>
      <family val="2"/>
    </font>
    <font>
      <b/>
      <sz val="12"/>
      <color indexed="10"/>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u val="single"/>
      <sz val="11"/>
      <color theme="11"/>
      <name val="Arial"/>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u val="single"/>
      <sz val="11"/>
      <color theme="10"/>
      <name val="Arial"/>
      <family val="2"/>
    </font>
    <font>
      <sz val="11"/>
      <color rgb="FF9C5700"/>
      <name val="Calibri"/>
      <family val="2"/>
    </font>
    <font>
      <sz val="11"/>
      <color rgb="FF9C0006"/>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sz val="18"/>
      <color rgb="FF000000"/>
      <name val="Arial"/>
      <family val="2"/>
    </font>
    <font>
      <b/>
      <sz val="14"/>
      <color rgb="FF000000"/>
      <name val="Arial"/>
      <family val="2"/>
    </font>
    <font>
      <b/>
      <sz val="14"/>
      <color theme="1"/>
      <name val="Arial"/>
      <family val="2"/>
    </font>
    <font>
      <b/>
      <sz val="11"/>
      <color theme="1"/>
      <name val="Arial"/>
      <family val="2"/>
    </font>
    <font>
      <b/>
      <sz val="10"/>
      <color theme="1"/>
      <name val="Arial"/>
      <family val="2"/>
    </font>
    <font>
      <sz val="11"/>
      <color rgb="FFFF0000"/>
      <name val="Arial"/>
      <family val="2"/>
    </font>
    <font>
      <sz val="8"/>
      <color theme="1"/>
      <name val="Arial"/>
      <family val="2"/>
    </font>
    <font>
      <b/>
      <sz val="8"/>
      <color theme="1"/>
      <name val="Arial"/>
      <family val="2"/>
    </font>
    <font>
      <sz val="11"/>
      <color rgb="FF000000"/>
      <name val="Calibri"/>
      <family val="2"/>
    </font>
    <font>
      <b/>
      <sz val="11"/>
      <color rgb="FFFF0000"/>
      <name val="Arial"/>
      <family val="2"/>
    </font>
    <font>
      <u val="single"/>
      <sz val="14"/>
      <color theme="10"/>
      <name val="Arial"/>
      <family val="2"/>
    </font>
    <font>
      <sz val="16"/>
      <color theme="1"/>
      <name val="Arial"/>
      <family val="2"/>
    </font>
    <font>
      <b/>
      <sz val="16"/>
      <color theme="1"/>
      <name val="Arial"/>
      <family val="2"/>
    </font>
    <font>
      <sz val="14"/>
      <color theme="1"/>
      <name val="Arial"/>
      <family val="2"/>
    </font>
    <font>
      <b/>
      <sz val="10"/>
      <color rgb="FF0070C0"/>
      <name val="Arial"/>
      <family val="2"/>
    </font>
    <font>
      <b/>
      <sz val="11"/>
      <color rgb="FF0070C0"/>
      <name val="Arial"/>
      <family val="2"/>
    </font>
    <font>
      <strike/>
      <sz val="11"/>
      <color theme="1"/>
      <name val="Cambria"/>
      <family val="1"/>
    </font>
    <font>
      <sz val="9"/>
      <color theme="1"/>
      <name val="Arial"/>
      <family val="2"/>
    </font>
    <font>
      <b/>
      <sz val="12"/>
      <color rgb="FFFF0000"/>
      <name val="Arial"/>
      <family val="2"/>
    </font>
    <font>
      <b/>
      <sz val="10"/>
      <color rgb="FFFF0000"/>
      <name val="Arial"/>
      <family val="2"/>
    </font>
    <font>
      <b/>
      <sz val="18"/>
      <color theme="1"/>
      <name val="Arial"/>
      <family val="2"/>
    </font>
    <font>
      <b/>
      <sz val="16"/>
      <color rgb="FF000000"/>
      <name val="Arial"/>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3" tint="0.7999799847602844"/>
        <bgColor indexed="64"/>
      </patternFill>
    </fill>
    <fill>
      <patternFill patternType="solid">
        <fgColor theme="6" tint="0.7999500036239624"/>
        <bgColor indexed="64"/>
      </patternFill>
    </fill>
    <fill>
      <patternFill patternType="solid">
        <fgColor theme="0" tint="-0.1499900072813034"/>
        <bgColor indexed="64"/>
      </patternFill>
    </fill>
  </fills>
  <borders count="28">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top/>
      <bottom style="thin"/>
    </border>
    <border>
      <left/>
      <right/>
      <top/>
      <bottom style="thin"/>
    </border>
    <border>
      <left/>
      <right style="thin"/>
      <top/>
      <bottom/>
    </border>
    <border>
      <left style="thin"/>
      <right/>
      <top/>
      <bottom/>
    </border>
    <border>
      <left style="thin"/>
      <right style="thin"/>
      <top style="thin"/>
      <bottom style="thin"/>
    </border>
    <border>
      <left/>
      <right style="thin"/>
      <top style="thin"/>
      <bottom style="thin"/>
    </border>
    <border>
      <left/>
      <right style="medium"/>
      <top/>
      <bottom style="medium"/>
    </border>
    <border>
      <left style="thin">
        <color indexed="22"/>
      </left>
      <right style="thin">
        <color indexed="22"/>
      </right>
      <top style="thin">
        <color indexed="22"/>
      </top>
      <bottom style="thin">
        <color indexed="22"/>
      </bottom>
    </border>
    <border>
      <left/>
      <right/>
      <top style="thin"/>
      <bottom style="thin"/>
    </border>
    <border>
      <left/>
      <right/>
      <top style="thin">
        <color rgb="FFC00000"/>
      </top>
      <bottom/>
    </border>
    <border>
      <left/>
      <right style="thin"/>
      <top/>
      <bottom style="thin"/>
    </border>
    <border>
      <left style="thin"/>
      <right/>
      <top style="thin"/>
      <bottom style="thin"/>
    </border>
    <border>
      <left/>
      <right/>
      <top/>
      <bottom style="thin">
        <color indexed="22"/>
      </bottom>
    </border>
    <border>
      <left style="thin"/>
      <right style="thin"/>
      <top/>
      <bottom/>
    </border>
    <border>
      <left style="thin"/>
      <right style="thin"/>
      <top/>
      <bottom style="thin"/>
    </border>
    <border>
      <left style="thin"/>
      <right/>
      <top style="thin"/>
      <bottom/>
    </border>
    <border>
      <left/>
      <right/>
      <top style="thin"/>
      <bottom/>
    </border>
    <border>
      <left/>
      <right style="thin"/>
      <top style="thin"/>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1" applyNumberFormat="0" applyAlignment="0" applyProtection="0"/>
    <xf numFmtId="0" fontId="56" fillId="26" borderId="2" applyNumberFormat="0" applyAlignment="0" applyProtection="0"/>
    <xf numFmtId="0" fontId="57" fillId="0" borderId="0" applyNumberFormat="0" applyFill="0" applyBorder="0" applyAlignment="0" applyProtection="0"/>
    <xf numFmtId="41" fontId="0" fillId="0" borderId="0" applyFont="0" applyFill="0" applyBorder="0" applyAlignment="0" applyProtection="0"/>
    <xf numFmtId="0" fontId="58" fillId="27" borderId="2" applyNumberFormat="0" applyAlignment="0" applyProtection="0"/>
    <xf numFmtId="0" fontId="59" fillId="0" borderId="3" applyNumberFormat="0" applyFill="0" applyAlignment="0" applyProtection="0"/>
    <xf numFmtId="0" fontId="60" fillId="0" borderId="0" applyNumberFormat="0" applyFill="0" applyBorder="0" applyAlignment="0" applyProtection="0"/>
    <xf numFmtId="0" fontId="61" fillId="28" borderId="0" applyNumberFormat="0" applyBorder="0" applyAlignment="0" applyProtection="0"/>
    <xf numFmtId="43" fontId="0" fillId="0" borderId="0" applyFont="0" applyFill="0" applyBorder="0" applyAlignment="0" applyProtection="0"/>
    <xf numFmtId="0" fontId="62" fillId="0" borderId="0" applyNumberFormat="0" applyFill="0" applyBorder="0" applyAlignment="0" applyProtection="0"/>
    <xf numFmtId="0" fontId="63"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64" fillId="31" borderId="0" applyNumberFormat="0" applyBorder="0" applyAlignment="0" applyProtection="0"/>
    <xf numFmtId="0" fontId="14" fillId="0" borderId="0">
      <alignment vertical="top"/>
      <protection/>
    </xf>
    <xf numFmtId="0" fontId="53" fillId="0" borderId="0">
      <alignment/>
      <protection/>
    </xf>
    <xf numFmtId="0" fontId="15" fillId="0" borderId="0">
      <alignment/>
      <protection/>
    </xf>
    <xf numFmtId="0" fontId="65" fillId="0" borderId="0" applyNumberFormat="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70" fillId="0" borderId="0" applyNumberFormat="0" applyFill="0" applyBorder="0" applyAlignment="0" applyProtection="0"/>
    <xf numFmtId="0" fontId="71" fillId="32" borderId="9" applyNumberFormat="0" applyAlignment="0" applyProtection="0"/>
  </cellStyleXfs>
  <cellXfs count="162">
    <xf numFmtId="0" fontId="0" fillId="0" borderId="0" xfId="0" applyAlignment="1">
      <alignment/>
    </xf>
    <xf numFmtId="49" fontId="0" fillId="0" borderId="0" xfId="0" applyNumberFormat="1" applyAlignment="1">
      <alignment/>
    </xf>
    <xf numFmtId="0" fontId="72" fillId="0" borderId="0" xfId="0" applyFont="1" applyAlignment="1">
      <alignment horizontal="center" vertical="top" readingOrder="1"/>
    </xf>
    <xf numFmtId="0" fontId="73" fillId="0" borderId="0" xfId="0" applyFont="1" applyAlignment="1">
      <alignment horizontal="center" vertical="top" readingOrder="1"/>
    </xf>
    <xf numFmtId="0" fontId="74" fillId="0" borderId="10" xfId="0" applyFont="1" applyBorder="1" applyAlignment="1">
      <alignment vertical="center"/>
    </xf>
    <xf numFmtId="0" fontId="74" fillId="0" borderId="11" xfId="0" applyFont="1" applyBorder="1" applyAlignment="1">
      <alignment vertical="center"/>
    </xf>
    <xf numFmtId="0" fontId="0" fillId="0" borderId="0" xfId="0" applyAlignment="1">
      <alignment vertical="center"/>
    </xf>
    <xf numFmtId="0" fontId="0" fillId="0" borderId="12" xfId="0" applyBorder="1" applyAlignment="1">
      <alignment/>
    </xf>
    <xf numFmtId="0" fontId="0" fillId="0" borderId="13" xfId="0" applyBorder="1" applyAlignment="1">
      <alignment/>
    </xf>
    <xf numFmtId="0" fontId="0" fillId="0" borderId="10" xfId="0" applyBorder="1" applyAlignment="1">
      <alignment/>
    </xf>
    <xf numFmtId="0" fontId="75" fillId="0" borderId="0" xfId="0" applyFont="1" applyAlignment="1">
      <alignment/>
    </xf>
    <xf numFmtId="0" fontId="0" fillId="0" borderId="13" xfId="0" applyBorder="1" applyAlignment="1">
      <alignment vertical="center"/>
    </xf>
    <xf numFmtId="0" fontId="3" fillId="0" borderId="10" xfId="0" applyFont="1" applyBorder="1" applyAlignment="1">
      <alignment/>
    </xf>
    <xf numFmtId="165" fontId="76" fillId="0" borderId="0" xfId="0" applyNumberFormat="1" applyFont="1" applyAlignment="1">
      <alignment horizontal="left" vertical="center"/>
    </xf>
    <xf numFmtId="0" fontId="0" fillId="0" borderId="11" xfId="0" applyBorder="1" applyAlignment="1">
      <alignment/>
    </xf>
    <xf numFmtId="167" fontId="9" fillId="0" borderId="0" xfId="0" applyNumberFormat="1" applyFont="1" applyAlignment="1">
      <alignment/>
    </xf>
    <xf numFmtId="1" fontId="9" fillId="0" borderId="0" xfId="0" applyNumberFormat="1" applyFont="1" applyAlignment="1">
      <alignment/>
    </xf>
    <xf numFmtId="0" fontId="9" fillId="0" borderId="0" xfId="0" applyFont="1" applyAlignment="1">
      <alignment/>
    </xf>
    <xf numFmtId="0" fontId="77" fillId="0" borderId="0" xfId="0" applyFont="1" applyAlignment="1">
      <alignment vertical="center"/>
    </xf>
    <xf numFmtId="0" fontId="73" fillId="0" borderId="0" xfId="0" applyFont="1" applyAlignment="1">
      <alignment horizontal="left" vertical="top" readingOrder="1"/>
    </xf>
    <xf numFmtId="0" fontId="0" fillId="0" borderId="0" xfId="0" applyAlignment="1">
      <alignment horizontal="center" vertical="center"/>
    </xf>
    <xf numFmtId="0" fontId="0" fillId="0" borderId="0" xfId="0" applyAlignment="1">
      <alignment horizontal="center"/>
    </xf>
    <xf numFmtId="0" fontId="0" fillId="33" borderId="0" xfId="0" applyFill="1" applyAlignment="1">
      <alignment horizontal="left"/>
    </xf>
    <xf numFmtId="0" fontId="0" fillId="33" borderId="0" xfId="0" applyFill="1" applyAlignment="1">
      <alignment horizontal="center"/>
    </xf>
    <xf numFmtId="0" fontId="0" fillId="33" borderId="0" xfId="0" applyFill="1" applyAlignment="1">
      <alignment/>
    </xf>
    <xf numFmtId="0" fontId="0" fillId="16" borderId="0" xfId="0" applyFill="1" applyAlignment="1">
      <alignment horizontal="left"/>
    </xf>
    <xf numFmtId="0" fontId="0" fillId="16" borderId="0" xfId="0" applyFill="1" applyAlignment="1">
      <alignment horizontal="center"/>
    </xf>
    <xf numFmtId="0" fontId="0" fillId="16" borderId="0" xfId="0" applyFill="1" applyAlignment="1">
      <alignment/>
    </xf>
    <xf numFmtId="0" fontId="75" fillId="0" borderId="0" xfId="0" applyFont="1" applyAlignment="1">
      <alignment horizontal="center" vertical="center"/>
    </xf>
    <xf numFmtId="0" fontId="75" fillId="19" borderId="0" xfId="0" applyFont="1" applyFill="1" applyAlignment="1">
      <alignment/>
    </xf>
    <xf numFmtId="166" fontId="76" fillId="0" borderId="14" xfId="0" applyNumberFormat="1" applyFont="1" applyBorder="1" applyAlignment="1">
      <alignment horizontal="center" vertical="center"/>
    </xf>
    <xf numFmtId="0" fontId="2" fillId="0" borderId="13" xfId="0" applyFont="1" applyBorder="1" applyAlignment="1">
      <alignment vertical="center"/>
    </xf>
    <xf numFmtId="0" fontId="0" fillId="0" borderId="0" xfId="0" applyAlignment="1">
      <alignment horizontal="left"/>
    </xf>
    <xf numFmtId="0" fontId="0" fillId="0" borderId="0" xfId="0" applyAlignment="1" applyProtection="1">
      <alignment/>
      <protection locked="0"/>
    </xf>
    <xf numFmtId="0" fontId="75" fillId="0" borderId="0" xfId="0" applyFont="1" applyAlignment="1">
      <alignment horizontal="left" indent="1"/>
    </xf>
    <xf numFmtId="0" fontId="78" fillId="0" borderId="0" xfId="0" applyFont="1" applyAlignment="1">
      <alignment/>
    </xf>
    <xf numFmtId="14" fontId="0" fillId="0" borderId="0" xfId="0" applyNumberFormat="1" applyAlignment="1">
      <alignment/>
    </xf>
    <xf numFmtId="20" fontId="0" fillId="0" borderId="0" xfId="0" applyNumberFormat="1" applyAlignment="1">
      <alignment/>
    </xf>
    <xf numFmtId="20" fontId="0" fillId="0" borderId="0" xfId="0" applyNumberFormat="1" applyAlignment="1">
      <alignment vertical="center"/>
    </xf>
    <xf numFmtId="0" fontId="9" fillId="0" borderId="0" xfId="0" applyFont="1" applyAlignment="1">
      <alignment horizontal="center"/>
    </xf>
    <xf numFmtId="49" fontId="9" fillId="0" borderId="0" xfId="0" applyNumberFormat="1" applyFont="1" applyAlignment="1">
      <alignment horizontal="center"/>
    </xf>
    <xf numFmtId="49" fontId="9" fillId="0" borderId="0" xfId="0" applyNumberFormat="1" applyFont="1" applyAlignment="1">
      <alignment/>
    </xf>
    <xf numFmtId="49" fontId="9" fillId="0" borderId="0" xfId="0" applyNumberFormat="1" applyFont="1" applyAlignment="1">
      <alignment horizontal="left"/>
    </xf>
    <xf numFmtId="0" fontId="9" fillId="0" borderId="0" xfId="0" applyFont="1" applyAlignment="1">
      <alignment horizontal="left"/>
    </xf>
    <xf numFmtId="0" fontId="0" fillId="0" borderId="15" xfId="0" applyBorder="1" applyAlignment="1">
      <alignment/>
    </xf>
    <xf numFmtId="0" fontId="0" fillId="34" borderId="0" xfId="0" applyFill="1" applyAlignment="1">
      <alignment/>
    </xf>
    <xf numFmtId="0" fontId="0" fillId="34" borderId="0" xfId="0" applyFill="1" applyAlignment="1">
      <alignment horizontal="center" vertical="center"/>
    </xf>
    <xf numFmtId="0" fontId="0" fillId="0" borderId="0" xfId="0" applyAlignment="1">
      <alignment horizontal="left" vertical="center"/>
    </xf>
    <xf numFmtId="0" fontId="75" fillId="0" borderId="0" xfId="0" applyFont="1" applyAlignment="1">
      <alignment horizontal="left" vertical="center"/>
    </xf>
    <xf numFmtId="49" fontId="0" fillId="0" borderId="0" xfId="0" applyNumberFormat="1" applyAlignment="1">
      <alignment horizontal="left" vertical="center"/>
    </xf>
    <xf numFmtId="0" fontId="0" fillId="34" borderId="0" xfId="0" applyFill="1" applyAlignment="1">
      <alignment horizontal="left" vertical="center"/>
    </xf>
    <xf numFmtId="0" fontId="79" fillId="0" borderId="11" xfId="0" applyFont="1" applyBorder="1" applyAlignment="1">
      <alignment vertical="center"/>
    </xf>
    <xf numFmtId="167" fontId="8" fillId="0" borderId="0" xfId="0" applyNumberFormat="1" applyFont="1" applyAlignment="1">
      <alignment horizontal="right"/>
    </xf>
    <xf numFmtId="0" fontId="8" fillId="0" borderId="0" xfId="0" applyFont="1" applyAlignment="1">
      <alignment horizontal="left"/>
    </xf>
    <xf numFmtId="0" fontId="8" fillId="0" borderId="0" xfId="0" applyFont="1" applyAlignment="1">
      <alignment horizontal="center" textRotation="90"/>
    </xf>
    <xf numFmtId="49" fontId="8" fillId="0" borderId="0" xfId="0" applyNumberFormat="1" applyFont="1" applyAlignment="1">
      <alignment horizontal="center" textRotation="90"/>
    </xf>
    <xf numFmtId="0" fontId="8" fillId="0" borderId="0" xfId="0" applyFont="1" applyAlignment="1">
      <alignment/>
    </xf>
    <xf numFmtId="14" fontId="80" fillId="0" borderId="16" xfId="0" applyNumberFormat="1" applyFont="1" applyBorder="1" applyAlignment="1">
      <alignment horizontal="justify" vertical="center"/>
    </xf>
    <xf numFmtId="0" fontId="81" fillId="0" borderId="0" xfId="0" applyFont="1" applyAlignment="1">
      <alignment/>
    </xf>
    <xf numFmtId="0" fontId="77" fillId="0" borderId="0" xfId="0" applyFont="1" applyAlignment="1">
      <alignment/>
    </xf>
    <xf numFmtId="164" fontId="0" fillId="0" borderId="0" xfId="0" applyNumberFormat="1" applyAlignment="1">
      <alignment horizontal="center" vertical="center"/>
    </xf>
    <xf numFmtId="0" fontId="1" fillId="0" borderId="17" xfId="55" applyFont="1" applyBorder="1" applyAlignment="1">
      <alignment horizontal="right"/>
      <protection/>
    </xf>
    <xf numFmtId="0" fontId="1" fillId="0" borderId="17" xfId="55" applyFont="1" applyBorder="1">
      <alignment/>
      <protection/>
    </xf>
    <xf numFmtId="20" fontId="0" fillId="0" borderId="0" xfId="0" applyNumberFormat="1" applyAlignment="1">
      <alignment horizontal="center" vertical="center"/>
    </xf>
    <xf numFmtId="0" fontId="76" fillId="0" borderId="11" xfId="0" applyFont="1" applyBorder="1" applyAlignment="1">
      <alignment horizontal="left" vertical="center" indent="1"/>
    </xf>
    <xf numFmtId="0" fontId="0" fillId="0" borderId="14" xfId="0" applyBorder="1" applyAlignment="1">
      <alignment/>
    </xf>
    <xf numFmtId="165" fontId="76" fillId="0" borderId="14" xfId="0" applyNumberFormat="1" applyFont="1" applyBorder="1" applyAlignment="1">
      <alignment horizontal="left" vertical="center"/>
    </xf>
    <xf numFmtId="166" fontId="76" fillId="0" borderId="0" xfId="0" applyNumberFormat="1" applyFont="1" applyAlignment="1">
      <alignment horizontal="center" vertical="center"/>
    </xf>
    <xf numFmtId="0" fontId="77" fillId="0" borderId="14" xfId="0" applyFont="1" applyBorder="1" applyAlignment="1">
      <alignment horizontal="center" vertical="center"/>
    </xf>
    <xf numFmtId="0" fontId="75" fillId="0" borderId="14" xfId="0" applyFont="1" applyBorder="1" applyAlignment="1">
      <alignment/>
    </xf>
    <xf numFmtId="0" fontId="75" fillId="0" borderId="0" xfId="0" applyFont="1" applyAlignment="1">
      <alignment vertical="center"/>
    </xf>
    <xf numFmtId="0" fontId="75" fillId="0" borderId="18" xfId="0" applyFont="1" applyBorder="1" applyAlignment="1">
      <alignment/>
    </xf>
    <xf numFmtId="0" fontId="75" fillId="0" borderId="0" xfId="0" applyFont="1" applyAlignment="1">
      <alignment horizontal="left"/>
    </xf>
    <xf numFmtId="0" fontId="82" fillId="0" borderId="0" xfId="48" applyFont="1" applyFill="1" applyBorder="1" applyAlignment="1" applyProtection="1">
      <alignment vertical="center"/>
      <protection locked="0"/>
    </xf>
    <xf numFmtId="0" fontId="83" fillId="0" borderId="0" xfId="0" applyFont="1" applyAlignment="1" applyProtection="1">
      <alignment vertical="center"/>
      <protection locked="0"/>
    </xf>
    <xf numFmtId="0" fontId="84" fillId="35" borderId="11" xfId="0" applyFont="1" applyFill="1" applyBorder="1" applyAlignment="1" applyProtection="1">
      <alignment horizontal="center"/>
      <protection locked="0"/>
    </xf>
    <xf numFmtId="0" fontId="75" fillId="0" borderId="10" xfId="0" applyFont="1" applyBorder="1" applyAlignment="1">
      <alignment vertical="center"/>
    </xf>
    <xf numFmtId="0" fontId="77" fillId="0" borderId="19" xfId="0" applyFont="1" applyBorder="1" applyAlignment="1" applyProtection="1">
      <alignment vertical="center"/>
      <protection locked="0"/>
    </xf>
    <xf numFmtId="0" fontId="77" fillId="0" borderId="19" xfId="0" applyFont="1" applyBorder="1" applyAlignment="1" applyProtection="1">
      <alignment horizontal="left" vertical="center"/>
      <protection locked="0"/>
    </xf>
    <xf numFmtId="0" fontId="75" fillId="0" borderId="11" xfId="0" applyFont="1" applyBorder="1" applyAlignment="1">
      <alignment horizontal="right" vertical="center"/>
    </xf>
    <xf numFmtId="0" fontId="0" fillId="0" borderId="18" xfId="0" applyBorder="1" applyAlignment="1">
      <alignment/>
    </xf>
    <xf numFmtId="165" fontId="76" fillId="0" borderId="10" xfId="0" applyNumberFormat="1" applyFont="1" applyBorder="1" applyAlignment="1">
      <alignment horizontal="left" vertical="center" indent="1"/>
    </xf>
    <xf numFmtId="0" fontId="0" fillId="0" borderId="20" xfId="0" applyBorder="1" applyAlignment="1">
      <alignment/>
    </xf>
    <xf numFmtId="0" fontId="85" fillId="0" borderId="20" xfId="0" applyFont="1" applyBorder="1" applyAlignment="1" applyProtection="1">
      <alignment vertical="center"/>
      <protection locked="0"/>
    </xf>
    <xf numFmtId="0" fontId="79" fillId="0" borderId="20" xfId="0" applyFont="1" applyBorder="1" applyAlignment="1">
      <alignment vertical="center"/>
    </xf>
    <xf numFmtId="0" fontId="86" fillId="0" borderId="10" xfId="0" applyFont="1" applyBorder="1" applyAlignment="1">
      <alignment horizontal="left" vertical="center" indent="1"/>
    </xf>
    <xf numFmtId="0" fontId="87" fillId="0" borderId="21" xfId="0" applyFont="1" applyBorder="1" applyAlignment="1">
      <alignment horizontal="left" vertical="center" indent="1"/>
    </xf>
    <xf numFmtId="0" fontId="75" fillId="0" borderId="10" xfId="0" applyFont="1" applyBorder="1" applyAlignment="1">
      <alignment horizontal="left" vertical="center"/>
    </xf>
    <xf numFmtId="169" fontId="80" fillId="0" borderId="0" xfId="0" applyNumberFormat="1" applyFont="1" applyAlignment="1">
      <alignment/>
    </xf>
    <xf numFmtId="0" fontId="74" fillId="0" borderId="11" xfId="0" applyFont="1" applyBorder="1" applyAlignment="1" applyProtection="1">
      <alignment vertical="center"/>
      <protection locked="0"/>
    </xf>
    <xf numFmtId="0" fontId="62" fillId="0" borderId="0" xfId="48" applyAlignment="1" applyProtection="1">
      <alignment wrapText="1"/>
      <protection/>
    </xf>
    <xf numFmtId="0" fontId="1" fillId="34" borderId="17" xfId="55" applyFont="1" applyFill="1" applyBorder="1" applyAlignment="1">
      <alignment horizontal="right"/>
      <protection/>
    </xf>
    <xf numFmtId="0" fontId="1" fillId="34" borderId="17" xfId="55" applyFont="1" applyFill="1" applyBorder="1">
      <alignment/>
      <protection/>
    </xf>
    <xf numFmtId="0" fontId="88" fillId="34" borderId="0" xfId="0" applyFont="1" applyFill="1" applyAlignment="1">
      <alignment/>
    </xf>
    <xf numFmtId="0" fontId="17" fillId="0" borderId="17" xfId="55" applyFont="1" applyBorder="1" applyAlignment="1">
      <alignment horizontal="right"/>
      <protection/>
    </xf>
    <xf numFmtId="0" fontId="17" fillId="0" borderId="17" xfId="55" applyFont="1" applyBorder="1">
      <alignment/>
      <protection/>
    </xf>
    <xf numFmtId="0" fontId="18" fillId="0" borderId="17" xfId="55" applyFont="1" applyBorder="1" applyAlignment="1">
      <alignment horizontal="right"/>
      <protection/>
    </xf>
    <xf numFmtId="0" fontId="18" fillId="0" borderId="17" xfId="55" applyFont="1" applyBorder="1">
      <alignment/>
      <protection/>
    </xf>
    <xf numFmtId="0" fontId="19" fillId="0" borderId="17" xfId="55" applyFont="1" applyBorder="1" applyAlignment="1">
      <alignment horizontal="right"/>
      <protection/>
    </xf>
    <xf numFmtId="0" fontId="19" fillId="0" borderId="17" xfId="55" applyFont="1" applyBorder="1">
      <alignment/>
      <protection/>
    </xf>
    <xf numFmtId="0" fontId="89" fillId="0" borderId="0" xfId="0" applyFont="1" applyAlignment="1">
      <alignment/>
    </xf>
    <xf numFmtId="0" fontId="89" fillId="0" borderId="0" xfId="0" applyFont="1" applyAlignment="1">
      <alignment horizontal="center"/>
    </xf>
    <xf numFmtId="0" fontId="1" fillId="0" borderId="22" xfId="55" applyFont="1" applyBorder="1">
      <alignment/>
      <protection/>
    </xf>
    <xf numFmtId="0" fontId="1" fillId="0" borderId="17" xfId="55" applyFont="1" applyBorder="1">
      <alignment/>
      <protection/>
    </xf>
    <xf numFmtId="0" fontId="1" fillId="34" borderId="17" xfId="55" applyFont="1" applyFill="1" applyBorder="1">
      <alignment/>
      <protection/>
    </xf>
    <xf numFmtId="0" fontId="0" fillId="34" borderId="14" xfId="0" applyFill="1" applyBorder="1" applyAlignment="1" applyProtection="1">
      <alignment horizontal="left" vertical="center" indent="1"/>
      <protection/>
    </xf>
    <xf numFmtId="0" fontId="0" fillId="0" borderId="14" xfId="0" applyFill="1" applyBorder="1" applyAlignment="1" applyProtection="1">
      <alignment horizontal="left" vertical="center" indent="1"/>
      <protection locked="0"/>
    </xf>
    <xf numFmtId="0" fontId="0" fillId="0" borderId="21" xfId="0" applyFill="1" applyBorder="1" applyAlignment="1" applyProtection="1">
      <alignment horizontal="center" vertical="center"/>
      <protection locked="0"/>
    </xf>
    <xf numFmtId="0" fontId="0" fillId="0" borderId="15" xfId="0" applyFill="1" applyBorder="1" applyAlignment="1" applyProtection="1">
      <alignment horizontal="center" vertical="center"/>
      <protection locked="0"/>
    </xf>
    <xf numFmtId="0" fontId="0" fillId="34" borderId="21" xfId="0" applyFill="1" applyBorder="1" applyAlignment="1" applyProtection="1">
      <alignment horizontal="center" vertical="center"/>
      <protection/>
    </xf>
    <xf numFmtId="0" fontId="0" fillId="34" borderId="15" xfId="0" applyFill="1" applyBorder="1" applyAlignment="1" applyProtection="1">
      <alignment horizontal="center" vertical="center"/>
      <protection/>
    </xf>
    <xf numFmtId="0" fontId="0" fillId="0" borderId="21" xfId="0" applyFill="1" applyBorder="1" applyAlignment="1" applyProtection="1">
      <alignment horizontal="left" vertical="center" indent="1"/>
      <protection locked="0"/>
    </xf>
    <xf numFmtId="0" fontId="0" fillId="0" borderId="18" xfId="0" applyFill="1" applyBorder="1" applyAlignment="1" applyProtection="1">
      <alignment horizontal="left" vertical="center" indent="1"/>
      <protection locked="0"/>
    </xf>
    <xf numFmtId="0" fontId="0" fillId="0" borderId="15" xfId="0" applyFill="1" applyBorder="1" applyAlignment="1" applyProtection="1">
      <alignment horizontal="left" vertical="center" indent="1"/>
      <protection locked="0"/>
    </xf>
    <xf numFmtId="20" fontId="0" fillId="0" borderId="14" xfId="0" applyNumberFormat="1" applyFill="1" applyBorder="1" applyAlignment="1" applyProtection="1">
      <alignment horizontal="center" vertical="center"/>
      <protection locked="0"/>
    </xf>
    <xf numFmtId="20" fontId="0" fillId="34" borderId="14" xfId="0" applyNumberFormat="1" applyFill="1" applyBorder="1" applyAlignment="1" applyProtection="1">
      <alignment horizontal="center" vertical="center"/>
      <protection/>
    </xf>
    <xf numFmtId="0" fontId="0" fillId="34" borderId="21" xfId="0" applyFill="1" applyBorder="1" applyAlignment="1" applyProtection="1">
      <alignment horizontal="left" vertical="center" indent="1"/>
      <protection/>
    </xf>
    <xf numFmtId="0" fontId="0" fillId="34" borderId="18" xfId="0" applyFill="1" applyBorder="1" applyAlignment="1" applyProtection="1">
      <alignment horizontal="left" vertical="center" indent="1"/>
      <protection/>
    </xf>
    <xf numFmtId="0" fontId="0" fillId="34" borderId="15" xfId="0" applyFill="1" applyBorder="1" applyAlignment="1" applyProtection="1">
      <alignment horizontal="left" vertical="center" indent="1"/>
      <protection/>
    </xf>
    <xf numFmtId="0" fontId="0" fillId="0" borderId="0" xfId="0" applyAlignment="1">
      <alignment vertical="top" wrapText="1"/>
    </xf>
    <xf numFmtId="0" fontId="0" fillId="0" borderId="0" xfId="0" applyAlignment="1">
      <alignment vertical="top"/>
    </xf>
    <xf numFmtId="0" fontId="75" fillId="0" borderId="18" xfId="0" applyFont="1" applyBorder="1" applyAlignment="1">
      <alignment/>
    </xf>
    <xf numFmtId="0" fontId="13" fillId="0" borderId="11" xfId="0" applyFont="1" applyBorder="1" applyAlignment="1">
      <alignment/>
    </xf>
    <xf numFmtId="0" fontId="85" fillId="35" borderId="21" xfId="0" applyFont="1" applyFill="1" applyBorder="1" applyAlignment="1" applyProtection="1">
      <alignment vertical="center"/>
      <protection locked="0"/>
    </xf>
    <xf numFmtId="0" fontId="85" fillId="35" borderId="18" xfId="0" applyFont="1" applyFill="1" applyBorder="1" applyAlignment="1" applyProtection="1">
      <alignment vertical="center"/>
      <protection locked="0"/>
    </xf>
    <xf numFmtId="0" fontId="85" fillId="35" borderId="15" xfId="0" applyFont="1" applyFill="1" applyBorder="1" applyAlignment="1" applyProtection="1">
      <alignment vertical="center"/>
      <protection locked="0"/>
    </xf>
    <xf numFmtId="0" fontId="7" fillId="35" borderId="14" xfId="0" applyFont="1" applyFill="1" applyBorder="1" applyAlignment="1" applyProtection="1">
      <alignment vertical="center"/>
      <protection locked="0"/>
    </xf>
    <xf numFmtId="164" fontId="90" fillId="35" borderId="18" xfId="0" applyNumberFormat="1" applyFont="1" applyFill="1" applyBorder="1" applyAlignment="1">
      <alignment horizontal="center"/>
    </xf>
    <xf numFmtId="166" fontId="76" fillId="0" borderId="21" xfId="0" applyNumberFormat="1" applyFont="1" applyBorder="1" applyAlignment="1">
      <alignment horizontal="center" vertical="center"/>
    </xf>
    <xf numFmtId="166" fontId="76" fillId="0" borderId="18" xfId="0" applyNumberFormat="1" applyFont="1" applyBorder="1" applyAlignment="1">
      <alignment horizontal="center" vertical="center"/>
    </xf>
    <xf numFmtId="166" fontId="76" fillId="0" borderId="15" xfId="0" applyNumberFormat="1" applyFont="1" applyBorder="1" applyAlignment="1">
      <alignment horizontal="center" vertical="center"/>
    </xf>
    <xf numFmtId="0" fontId="75" fillId="0" borderId="0" xfId="0" applyFont="1" applyAlignment="1">
      <alignment horizontal="left" vertical="center" wrapText="1"/>
    </xf>
    <xf numFmtId="0" fontId="75" fillId="0" borderId="12" xfId="0" applyFont="1" applyBorder="1" applyAlignment="1">
      <alignment horizontal="left" vertical="center" wrapText="1"/>
    </xf>
    <xf numFmtId="0" fontId="74" fillId="0" borderId="0" xfId="0" applyFont="1" applyAlignment="1">
      <alignment horizontal="center" vertical="center"/>
    </xf>
    <xf numFmtId="0" fontId="0" fillId="0" borderId="0" xfId="0" applyAlignment="1">
      <alignment horizontal="right"/>
    </xf>
    <xf numFmtId="0" fontId="75" fillId="0" borderId="11" xfId="0" applyFont="1" applyBorder="1" applyAlignment="1">
      <alignment horizontal="right"/>
    </xf>
    <xf numFmtId="0" fontId="3" fillId="0" borderId="11" xfId="0" applyFont="1" applyBorder="1" applyAlignment="1">
      <alignment horizontal="right"/>
    </xf>
    <xf numFmtId="165" fontId="76" fillId="0" borderId="11" xfId="0" applyNumberFormat="1" applyFont="1" applyBorder="1" applyAlignment="1">
      <alignment horizontal="right" vertical="center"/>
    </xf>
    <xf numFmtId="165" fontId="91" fillId="0" borderId="18" xfId="0" applyNumberFormat="1" applyFont="1" applyBorder="1" applyAlignment="1">
      <alignment horizontal="left" vertical="center" indent="1"/>
    </xf>
    <xf numFmtId="164" fontId="3" fillId="35" borderId="11" xfId="0" applyNumberFormat="1" applyFont="1" applyFill="1" applyBorder="1" applyAlignment="1">
      <alignment horizontal="center"/>
    </xf>
    <xf numFmtId="168" fontId="77" fillId="0" borderId="21" xfId="0" applyNumberFormat="1" applyFont="1" applyBorder="1" applyAlignment="1">
      <alignment horizontal="left" vertical="center" indent="1"/>
    </xf>
    <xf numFmtId="168" fontId="77" fillId="0" borderId="15" xfId="0" applyNumberFormat="1" applyFont="1" applyBorder="1" applyAlignment="1">
      <alignment horizontal="left" vertical="center" indent="1"/>
    </xf>
    <xf numFmtId="0" fontId="75" fillId="0" borderId="13" xfId="0" applyFont="1" applyBorder="1" applyAlignment="1">
      <alignment horizontal="left" vertical="center" wrapText="1"/>
    </xf>
    <xf numFmtId="0" fontId="92" fillId="0" borderId="0" xfId="0" applyFont="1" applyAlignment="1" applyProtection="1">
      <alignment horizontal="left" wrapText="1"/>
      <protection locked="0"/>
    </xf>
    <xf numFmtId="0" fontId="0" fillId="0" borderId="14" xfId="0" applyBorder="1" applyAlignment="1">
      <alignment/>
    </xf>
    <xf numFmtId="0" fontId="75" fillId="0" borderId="23" xfId="0" applyFont="1" applyBorder="1" applyAlignment="1">
      <alignment vertical="center"/>
    </xf>
    <xf numFmtId="0" fontId="75" fillId="0" borderId="24" xfId="0" applyFont="1" applyBorder="1" applyAlignment="1">
      <alignment vertical="center"/>
    </xf>
    <xf numFmtId="0" fontId="93" fillId="0" borderId="25" xfId="0" applyFont="1" applyBorder="1" applyAlignment="1">
      <alignment horizontal="center" vertical="center" readingOrder="1"/>
    </xf>
    <xf numFmtId="0" fontId="93" fillId="0" borderId="26" xfId="0" applyFont="1" applyBorder="1" applyAlignment="1">
      <alignment horizontal="center" vertical="center" readingOrder="1"/>
    </xf>
    <xf numFmtId="0" fontId="93" fillId="0" borderId="27" xfId="0" applyFont="1" applyBorder="1" applyAlignment="1">
      <alignment horizontal="center" vertical="center" readingOrder="1"/>
    </xf>
    <xf numFmtId="0" fontId="0" fillId="0" borderId="24" xfId="0" applyBorder="1" applyAlignment="1">
      <alignment/>
    </xf>
    <xf numFmtId="0" fontId="75" fillId="0" borderId="11" xfId="0" applyFont="1" applyBorder="1" applyAlignment="1">
      <alignment vertical="center"/>
    </xf>
    <xf numFmtId="0" fontId="0" fillId="0" borderId="14" xfId="0" applyFill="1" applyBorder="1" applyAlignment="1" applyProtection="1">
      <alignment horizontal="center" vertical="center"/>
      <protection locked="0"/>
    </xf>
    <xf numFmtId="166" fontId="0" fillId="0" borderId="14" xfId="0" applyNumberFormat="1" applyFill="1" applyBorder="1" applyAlignment="1" applyProtection="1">
      <alignment horizontal="center" vertical="center"/>
      <protection locked="0"/>
    </xf>
    <xf numFmtId="166" fontId="0" fillId="34" borderId="14" xfId="0" applyNumberFormat="1" applyFill="1" applyBorder="1" applyAlignment="1" applyProtection="1">
      <alignment horizontal="center" vertical="center"/>
      <protection/>
    </xf>
    <xf numFmtId="0" fontId="0" fillId="0" borderId="14" xfId="0" applyFill="1" applyBorder="1" applyAlignment="1" applyProtection="1">
      <alignment horizontal="left" vertical="center" indent="1"/>
      <protection locked="0"/>
    </xf>
    <xf numFmtId="166" fontId="0" fillId="34" borderId="21" xfId="0" applyNumberFormat="1" applyFill="1" applyBorder="1" applyAlignment="1" applyProtection="1">
      <alignment horizontal="center" vertical="center"/>
      <protection/>
    </xf>
    <xf numFmtId="166" fontId="0" fillId="34" borderId="15" xfId="0" applyNumberFormat="1" applyFill="1" applyBorder="1" applyAlignment="1" applyProtection="1">
      <alignment horizontal="center" vertical="center"/>
      <protection/>
    </xf>
    <xf numFmtId="166" fontId="0" fillId="0" borderId="21" xfId="0" applyNumberFormat="1" applyFill="1" applyBorder="1" applyAlignment="1" applyProtection="1">
      <alignment horizontal="center" vertical="center"/>
      <protection locked="0"/>
    </xf>
    <xf numFmtId="166" fontId="0" fillId="0" borderId="15" xfId="0" applyNumberFormat="1" applyFill="1" applyBorder="1" applyAlignment="1" applyProtection="1">
      <alignment horizontal="center" vertical="center"/>
      <protection locked="0"/>
    </xf>
    <xf numFmtId="0" fontId="0" fillId="0" borderId="25" xfId="0" applyBorder="1" applyAlignment="1">
      <alignment/>
    </xf>
    <xf numFmtId="0" fontId="0" fillId="0" borderId="26" xfId="0" applyBorder="1" applyAlignment="1">
      <alignment/>
    </xf>
  </cellXfs>
  <cellStyles count="52">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Schlecht" xfId="52"/>
    <cellStyle name="Standard 2" xfId="53"/>
    <cellStyle name="Standard 3" xfId="54"/>
    <cellStyle name="Standard_Vereine_1" xfId="55"/>
    <cellStyle name="Überschrift" xfId="56"/>
    <cellStyle name="Überschrift 1" xfId="57"/>
    <cellStyle name="Überschrift 2" xfId="58"/>
    <cellStyle name="Überschrift 3" xfId="59"/>
    <cellStyle name="Überschrift 4" xfId="60"/>
    <cellStyle name="Verknüpfte Zelle" xfId="61"/>
    <cellStyle name="Currency" xfId="62"/>
    <cellStyle name="Currency [0]" xfId="63"/>
    <cellStyle name="Warnender Text" xfId="64"/>
    <cellStyle name="Zelle überprüfen" xfId="65"/>
  </cellStyles>
  <dxfs count="7">
    <dxf>
      <font>
        <color theme="0"/>
      </font>
    </dxf>
    <dxf>
      <font>
        <color theme="0"/>
      </font>
    </dxf>
    <dxf>
      <font>
        <color theme="0"/>
      </font>
    </dxf>
    <dxf>
      <font>
        <color theme="0"/>
      </font>
    </dxf>
    <dxf>
      <font>
        <color theme="0"/>
      </font>
    </dxf>
    <dxf>
      <font>
        <color theme="0"/>
      </font>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image" Target="../media/image8.emf" /><Relationship Id="rId3" Type="http://schemas.openxmlformats.org/officeDocument/2006/relationships/image" Target="../media/image2.emf" /><Relationship Id="rId4" Type="http://schemas.openxmlformats.org/officeDocument/2006/relationships/image" Target="../media/image3.emf" /><Relationship Id="rId5" Type="http://schemas.openxmlformats.org/officeDocument/2006/relationships/image" Target="../media/image1.emf" /><Relationship Id="rId6" Type="http://schemas.openxmlformats.org/officeDocument/2006/relationships/image" Target="../media/image4.emf" /><Relationship Id="rId7" Type="http://schemas.openxmlformats.org/officeDocument/2006/relationships/image" Target="../media/image6.emf" /><Relationship Id="rId8"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600075</xdr:colOff>
      <xdr:row>1</xdr:row>
      <xdr:rowOff>95250</xdr:rowOff>
    </xdr:to>
    <xdr:pic>
      <xdr:nvPicPr>
        <xdr:cNvPr id="1" name="Grafik 3"/>
        <xdr:cNvPicPr preferRelativeResize="1">
          <a:picLocks noChangeAspect="1"/>
        </xdr:cNvPicPr>
      </xdr:nvPicPr>
      <xdr:blipFill>
        <a:blip r:embed="rId1"/>
        <a:stretch>
          <a:fillRect/>
        </a:stretch>
      </xdr:blipFill>
      <xdr:spPr>
        <a:xfrm>
          <a:off x="0" y="0"/>
          <a:ext cx="600075" cy="571500"/>
        </a:xfrm>
        <a:prstGeom prst="rect">
          <a:avLst/>
        </a:prstGeom>
        <a:noFill/>
        <a:ln w="9525" cmpd="sng">
          <a:noFill/>
        </a:ln>
      </xdr:spPr>
    </xdr:pic>
    <xdr:clientData/>
  </xdr:twoCellAnchor>
  <xdr:twoCellAnchor editAs="oneCell">
    <xdr:from>
      <xdr:col>5</xdr:col>
      <xdr:colOff>352425</xdr:colOff>
      <xdr:row>8</xdr:row>
      <xdr:rowOff>657225</xdr:rowOff>
    </xdr:from>
    <xdr:to>
      <xdr:col>15</xdr:col>
      <xdr:colOff>142875</xdr:colOff>
      <xdr:row>9</xdr:row>
      <xdr:rowOff>361950</xdr:rowOff>
    </xdr:to>
    <xdr:pic>
      <xdr:nvPicPr>
        <xdr:cNvPr id="2" name="ComboBox2"/>
        <xdr:cNvPicPr preferRelativeResize="1">
          <a:picLocks noChangeAspect="1"/>
        </xdr:cNvPicPr>
      </xdr:nvPicPr>
      <xdr:blipFill>
        <a:blip r:embed="rId2"/>
        <a:stretch>
          <a:fillRect/>
        </a:stretch>
      </xdr:blipFill>
      <xdr:spPr>
        <a:xfrm>
          <a:off x="2838450" y="2667000"/>
          <a:ext cx="5191125" cy="390525"/>
        </a:xfrm>
        <a:prstGeom prst="rect">
          <a:avLst/>
        </a:prstGeom>
        <a:noFill/>
        <a:ln w="9525" cmpd="sng">
          <a:noFill/>
        </a:ln>
      </xdr:spPr>
    </xdr:pic>
    <xdr:clientData fLocksWithSheet="0" fPrintsWithSheet="0"/>
  </xdr:twoCellAnchor>
  <xdr:twoCellAnchor editAs="oneCell">
    <xdr:from>
      <xdr:col>7</xdr:col>
      <xdr:colOff>295275</xdr:colOff>
      <xdr:row>21</xdr:row>
      <xdr:rowOff>104775</xdr:rowOff>
    </xdr:from>
    <xdr:to>
      <xdr:col>11</xdr:col>
      <xdr:colOff>19050</xdr:colOff>
      <xdr:row>21</xdr:row>
      <xdr:rowOff>400050</xdr:rowOff>
    </xdr:to>
    <xdr:pic>
      <xdr:nvPicPr>
        <xdr:cNvPr id="3" name="ComboBox3"/>
        <xdr:cNvPicPr preferRelativeResize="1">
          <a:picLocks noChangeAspect="1"/>
        </xdr:cNvPicPr>
      </xdr:nvPicPr>
      <xdr:blipFill>
        <a:blip r:embed="rId3"/>
        <a:stretch>
          <a:fillRect/>
        </a:stretch>
      </xdr:blipFill>
      <xdr:spPr>
        <a:xfrm>
          <a:off x="3600450" y="6248400"/>
          <a:ext cx="1819275" cy="295275"/>
        </a:xfrm>
        <a:prstGeom prst="rect">
          <a:avLst/>
        </a:prstGeom>
        <a:noFill/>
        <a:ln w="9525" cmpd="sng">
          <a:noFill/>
        </a:ln>
      </xdr:spPr>
    </xdr:pic>
    <xdr:clientData fPrintsWithSheet="0"/>
  </xdr:twoCellAnchor>
  <xdr:twoCellAnchor editAs="oneCell">
    <xdr:from>
      <xdr:col>1</xdr:col>
      <xdr:colOff>238125</xdr:colOff>
      <xdr:row>21</xdr:row>
      <xdr:rowOff>104775</xdr:rowOff>
    </xdr:from>
    <xdr:to>
      <xdr:col>4</xdr:col>
      <xdr:colOff>104775</xdr:colOff>
      <xdr:row>21</xdr:row>
      <xdr:rowOff>381000</xdr:rowOff>
    </xdr:to>
    <xdr:pic>
      <xdr:nvPicPr>
        <xdr:cNvPr id="4" name="ComboBox4"/>
        <xdr:cNvPicPr preferRelativeResize="1">
          <a:picLocks noChangeAspect="1"/>
        </xdr:cNvPicPr>
      </xdr:nvPicPr>
      <xdr:blipFill>
        <a:blip r:embed="rId4"/>
        <a:stretch>
          <a:fillRect/>
        </a:stretch>
      </xdr:blipFill>
      <xdr:spPr>
        <a:xfrm>
          <a:off x="971550" y="6248400"/>
          <a:ext cx="1181100" cy="276225"/>
        </a:xfrm>
        <a:prstGeom prst="rect">
          <a:avLst/>
        </a:prstGeom>
        <a:noFill/>
        <a:ln w="9525" cmpd="sng">
          <a:noFill/>
        </a:ln>
      </xdr:spPr>
    </xdr:pic>
    <xdr:clientData/>
  </xdr:twoCellAnchor>
  <xdr:twoCellAnchor editAs="oneCell">
    <xdr:from>
      <xdr:col>16</xdr:col>
      <xdr:colOff>47625</xdr:colOff>
      <xdr:row>0</xdr:row>
      <xdr:rowOff>276225</xdr:rowOff>
    </xdr:from>
    <xdr:to>
      <xdr:col>17</xdr:col>
      <xdr:colOff>1466850</xdr:colOff>
      <xdr:row>1</xdr:row>
      <xdr:rowOff>76200</xdr:rowOff>
    </xdr:to>
    <xdr:pic>
      <xdr:nvPicPr>
        <xdr:cNvPr id="5" name="CommandButton1"/>
        <xdr:cNvPicPr preferRelativeResize="1">
          <a:picLocks noChangeAspect="1"/>
        </xdr:cNvPicPr>
      </xdr:nvPicPr>
      <xdr:blipFill>
        <a:blip r:embed="rId5"/>
        <a:stretch>
          <a:fillRect/>
        </a:stretch>
      </xdr:blipFill>
      <xdr:spPr>
        <a:xfrm>
          <a:off x="8401050" y="276225"/>
          <a:ext cx="1828800" cy="276225"/>
        </a:xfrm>
        <a:prstGeom prst="rect">
          <a:avLst/>
        </a:prstGeom>
        <a:noFill/>
        <a:ln w="9525" cmpd="sng">
          <a:noFill/>
        </a:ln>
      </xdr:spPr>
    </xdr:pic>
    <xdr:clientData/>
  </xdr:twoCellAnchor>
  <xdr:twoCellAnchor editAs="oneCell">
    <xdr:from>
      <xdr:col>16</xdr:col>
      <xdr:colOff>47625</xdr:colOff>
      <xdr:row>1</xdr:row>
      <xdr:rowOff>95250</xdr:rowOff>
    </xdr:from>
    <xdr:to>
      <xdr:col>17</xdr:col>
      <xdr:colOff>1466850</xdr:colOff>
      <xdr:row>1</xdr:row>
      <xdr:rowOff>381000</xdr:rowOff>
    </xdr:to>
    <xdr:pic>
      <xdr:nvPicPr>
        <xdr:cNvPr id="6" name="CommandButton2"/>
        <xdr:cNvPicPr preferRelativeResize="1">
          <a:picLocks noChangeAspect="1"/>
        </xdr:cNvPicPr>
      </xdr:nvPicPr>
      <xdr:blipFill>
        <a:blip r:embed="rId6"/>
        <a:stretch>
          <a:fillRect/>
        </a:stretch>
      </xdr:blipFill>
      <xdr:spPr>
        <a:xfrm>
          <a:off x="8401050" y="571500"/>
          <a:ext cx="1828800" cy="285750"/>
        </a:xfrm>
        <a:prstGeom prst="rect">
          <a:avLst/>
        </a:prstGeom>
        <a:noFill/>
        <a:ln w="9525" cmpd="sng">
          <a:noFill/>
        </a:ln>
      </xdr:spPr>
    </xdr:pic>
    <xdr:clientData/>
  </xdr:twoCellAnchor>
  <xdr:twoCellAnchor editAs="oneCell">
    <xdr:from>
      <xdr:col>6</xdr:col>
      <xdr:colOff>314325</xdr:colOff>
      <xdr:row>0</xdr:row>
      <xdr:rowOff>466725</xdr:rowOff>
    </xdr:from>
    <xdr:to>
      <xdr:col>15</xdr:col>
      <xdr:colOff>371475</xdr:colOff>
      <xdr:row>1</xdr:row>
      <xdr:rowOff>361950</xdr:rowOff>
    </xdr:to>
    <xdr:pic>
      <xdr:nvPicPr>
        <xdr:cNvPr id="7" name="ComboBox5"/>
        <xdr:cNvPicPr preferRelativeResize="1">
          <a:picLocks noChangeAspect="1"/>
        </xdr:cNvPicPr>
      </xdr:nvPicPr>
      <xdr:blipFill>
        <a:blip r:embed="rId7"/>
        <a:stretch>
          <a:fillRect/>
        </a:stretch>
      </xdr:blipFill>
      <xdr:spPr>
        <a:xfrm>
          <a:off x="3209925" y="466725"/>
          <a:ext cx="5048250" cy="371475"/>
        </a:xfrm>
        <a:prstGeom prst="rect">
          <a:avLst/>
        </a:prstGeom>
        <a:noFill/>
        <a:ln w="9525" cmpd="sng">
          <a:noFill/>
        </a:ln>
      </xdr:spPr>
    </xdr:pic>
    <xdr:clientData fPrintsWithSheet="0"/>
  </xdr:twoCellAnchor>
  <xdr:twoCellAnchor editAs="oneCell">
    <xdr:from>
      <xdr:col>12</xdr:col>
      <xdr:colOff>47625</xdr:colOff>
      <xdr:row>21</xdr:row>
      <xdr:rowOff>104775</xdr:rowOff>
    </xdr:from>
    <xdr:to>
      <xdr:col>13</xdr:col>
      <xdr:colOff>381000</xdr:colOff>
      <xdr:row>21</xdr:row>
      <xdr:rowOff>419100</xdr:rowOff>
    </xdr:to>
    <xdr:pic>
      <xdr:nvPicPr>
        <xdr:cNvPr id="8" name="CheckBox1"/>
        <xdr:cNvPicPr preferRelativeResize="1">
          <a:picLocks noChangeAspect="1"/>
        </xdr:cNvPicPr>
      </xdr:nvPicPr>
      <xdr:blipFill>
        <a:blip r:embed="rId8"/>
        <a:stretch>
          <a:fillRect/>
        </a:stretch>
      </xdr:blipFill>
      <xdr:spPr>
        <a:xfrm>
          <a:off x="5915025" y="6248400"/>
          <a:ext cx="1419225" cy="314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xdr:colOff>
      <xdr:row>21</xdr:row>
      <xdr:rowOff>123825</xdr:rowOff>
    </xdr:from>
    <xdr:to>
      <xdr:col>8</xdr:col>
      <xdr:colOff>466725</xdr:colOff>
      <xdr:row>26</xdr:row>
      <xdr:rowOff>152400</xdr:rowOff>
    </xdr:to>
    <xdr:sp>
      <xdr:nvSpPr>
        <xdr:cNvPr id="1" name="Text Box 1"/>
        <xdr:cNvSpPr txBox="1">
          <a:spLocks noChangeArrowheads="1"/>
        </xdr:cNvSpPr>
      </xdr:nvSpPr>
      <xdr:spPr>
        <a:xfrm>
          <a:off x="5762625" y="4019550"/>
          <a:ext cx="9239250" cy="90487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100" b="0" i="0" u="none" baseline="0">
              <a:solidFill>
                <a:srgbClr val="000000"/>
              </a:solidFill>
              <a:latin typeface="Arial"/>
              <a:ea typeface="Arial"/>
              <a:cs typeface="Arial"/>
            </a:rPr>
            <a:t>Aufruf der Eingabemaske(Scheiß Office :-))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1.Klicken Sie eine beliebige Zelle an, die zu einem Datensatz in der Liste gehört.
</a:t>
          </a:r>
          <a:r>
            <a:rPr lang="en-US" cap="none" sz="1100" b="0" i="0" u="none" baseline="0">
              <a:solidFill>
                <a:srgbClr val="000000"/>
              </a:solidFill>
              <a:latin typeface="Arial"/>
              <a:ea typeface="Arial"/>
              <a:cs typeface="Arial"/>
            </a:rPr>
            <a:t>2.Betätigen Sie die Taste ALT und halten Sie die Taste gedrückt.
</a:t>
          </a:r>
          <a:r>
            <a:rPr lang="en-US" cap="none" sz="1100" b="0" i="0" u="none" baseline="0">
              <a:solidFill>
                <a:srgbClr val="000000"/>
              </a:solidFill>
              <a:latin typeface="Arial"/>
              <a:ea typeface="Arial"/>
              <a:cs typeface="Arial"/>
            </a:rPr>
            <a:t>3.Drücken Sie die Tasten N und M nacheinander und lassen Sie die Taste ALT dann los.</a:t>
          </a:r>
        </a:p>
      </xdr:txBody>
    </xdr:sp>
    <xdr:clientData/>
  </xdr:twoCellAnchor>
</xdr:wsDr>
</file>

<file path=xl/tables/table1.xml><?xml version="1.0" encoding="utf-8"?>
<table xmlns="http://schemas.openxmlformats.org/spreadsheetml/2006/main" id="1" name="Tabelle1" displayName="Tabelle1" ref="C28:C74" comment="" totalsRowShown="0">
  <tableColumns count="1">
    <tableColumn id="1" name="leer"/>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sektionsseniorenwart-bowling@hkbv-ev.de" TargetMode="External" /><Relationship Id="rId2" Type="http://schemas.openxmlformats.org/officeDocument/2006/relationships/table" Target="../tables/table1.x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Tabelle1">
    <tabColor theme="4" tint="0.7999799847602844"/>
    <pageSetUpPr fitToPage="1"/>
  </sheetPr>
  <dimension ref="A1:AA104"/>
  <sheetViews>
    <sheetView showGridLines="0" tabSelected="1" zoomScale="85" zoomScaleNormal="85" zoomScaleSheetLayoutView="74" zoomScalePageLayoutView="0" workbookViewId="0" topLeftCell="A13">
      <selection activeCell="A27" sqref="A27:B27"/>
    </sheetView>
  </sheetViews>
  <sheetFormatPr defaultColWidth="11.00390625" defaultRowHeight="14.25"/>
  <cols>
    <col min="1" max="1" width="9.625" style="0" customWidth="1"/>
    <col min="2" max="2" width="6.50390625" style="0" customWidth="1"/>
    <col min="3" max="4" width="5.375" style="0" customWidth="1"/>
    <col min="5" max="5" width="5.75390625" style="0" customWidth="1"/>
    <col min="6" max="7" width="5.375" style="0" customWidth="1"/>
    <col min="8" max="8" width="6.125" style="0" customWidth="1"/>
    <col min="9" max="9" width="8.25390625" style="0" customWidth="1"/>
    <col min="10" max="10" width="6.125" style="0" customWidth="1"/>
    <col min="11" max="11" width="7.00390625" style="0" customWidth="1"/>
    <col min="12" max="12" width="6.125" style="0" customWidth="1"/>
    <col min="13" max="13" width="14.25390625" style="0" bestFit="1" customWidth="1"/>
    <col min="14" max="16" width="6.125" style="0" customWidth="1"/>
    <col min="17" max="17" width="5.375" style="0" customWidth="1"/>
    <col min="18" max="18" width="41.625" style="0" bestFit="1" customWidth="1"/>
    <col min="19" max="20" width="4.375" style="0" customWidth="1"/>
  </cols>
  <sheetData>
    <row r="1" spans="1:25" ht="37.5" customHeight="1">
      <c r="A1" s="147" t="s">
        <v>57</v>
      </c>
      <c r="B1" s="148"/>
      <c r="C1" s="148"/>
      <c r="D1" s="148"/>
      <c r="E1" s="148"/>
      <c r="F1" s="148"/>
      <c r="G1" s="148"/>
      <c r="H1" s="148"/>
      <c r="I1" s="148"/>
      <c r="J1" s="148"/>
      <c r="K1" s="148"/>
      <c r="L1" s="148"/>
      <c r="M1" s="148"/>
      <c r="N1" s="148"/>
      <c r="O1" s="148"/>
      <c r="P1" s="149"/>
      <c r="Q1" s="2"/>
      <c r="R1" s="19" t="s">
        <v>971</v>
      </c>
      <c r="S1" s="3"/>
      <c r="Y1" t="s">
        <v>1098</v>
      </c>
    </row>
    <row r="2" spans="1:25" s="6" customFormat="1" ht="35.25" customHeight="1">
      <c r="A2" s="4" t="s">
        <v>974</v>
      </c>
      <c r="B2" s="5"/>
      <c r="C2" s="5"/>
      <c r="D2" s="5"/>
      <c r="E2" s="5"/>
      <c r="F2" s="5"/>
      <c r="G2" s="5"/>
      <c r="H2" s="5"/>
      <c r="I2" s="89" t="s">
        <v>743</v>
      </c>
      <c r="J2" s="5"/>
      <c r="K2" s="5"/>
      <c r="L2" s="5"/>
      <c r="M2" s="5"/>
      <c r="N2" s="51"/>
      <c r="O2" s="51"/>
      <c r="P2" s="84"/>
      <c r="Q2" s="31"/>
      <c r="Y2" s="6" t="s">
        <v>1099</v>
      </c>
    </row>
    <row r="3" spans="1:25" ht="15" customHeight="1">
      <c r="A3" s="145" t="s">
        <v>56</v>
      </c>
      <c r="B3" s="150" t="str">
        <f>VLOOKUP(I2,event,3,FALSE)</f>
        <v>Edgar Müller</v>
      </c>
      <c r="C3" s="150"/>
      <c r="D3" s="150"/>
      <c r="E3" s="150"/>
      <c r="F3" s="150"/>
      <c r="G3" s="34" t="s">
        <v>949</v>
      </c>
      <c r="H3" s="10"/>
      <c r="I3" s="34" t="s">
        <v>950</v>
      </c>
      <c r="J3" s="10"/>
      <c r="K3" s="10"/>
      <c r="L3" s="70" t="s">
        <v>52</v>
      </c>
      <c r="P3" s="7"/>
      <c r="R3" s="58" t="s">
        <v>840</v>
      </c>
      <c r="Y3" t="s">
        <v>1100</v>
      </c>
    </row>
    <row r="4" spans="1:18" ht="14.25" customHeight="1">
      <c r="A4" s="145"/>
      <c r="B4" s="144" t="str">
        <f>VLOOKUP(I2,event,5,FALSE)</f>
        <v>Wolfstr. 10 </v>
      </c>
      <c r="C4" s="144"/>
      <c r="D4" s="144"/>
      <c r="E4" s="144"/>
      <c r="F4" s="144"/>
      <c r="G4" s="140">
        <f>VLOOKUP(I2,event,15,FALSE)</f>
        <v>44849</v>
      </c>
      <c r="H4" s="141"/>
      <c r="I4" s="66" t="str">
        <f>VLOOKUP(I2,event,13,FALSE)</f>
        <v>Linden</v>
      </c>
      <c r="J4" s="66"/>
      <c r="K4" s="66"/>
      <c r="L4" s="30">
        <f>IF(ISERROR(VLOOKUP(I2,event,17,FALSE)),"",VLOOKUP(I2,event,17,FALSE))</f>
        <v>0.375</v>
      </c>
      <c r="M4" s="30">
        <f>IF(ISERROR(VLOOKUP(I2,event,18,FALSE)),"",VLOOKUP(I2,event,18,FALSE))</f>
        <v>0.5208333333333334</v>
      </c>
      <c r="N4" s="128" t="str">
        <f>IF(ISERROR(VLOOKUP(I2,event,19,FALSE)),"",VLOOKUP(I2,event,19,FALSE))</f>
        <v>(16:00 bei Bedarf)</v>
      </c>
      <c r="O4" s="129"/>
      <c r="P4" s="130"/>
      <c r="R4" s="59" t="s">
        <v>972</v>
      </c>
    </row>
    <row r="5" spans="1:25" ht="14.25" customHeight="1">
      <c r="A5" s="146"/>
      <c r="B5" s="144" t="str">
        <f>VLOOKUP(I2,event,4,FALSE)</f>
        <v>63457 Hanau</v>
      </c>
      <c r="C5" s="144"/>
      <c r="D5" s="144"/>
      <c r="E5" s="144"/>
      <c r="F5" s="144"/>
      <c r="G5" s="140">
        <f>VLOOKUP(I2,event,16,FALSE)</f>
        <v>44850</v>
      </c>
      <c r="H5" s="141"/>
      <c r="I5" s="66" t="str">
        <f>VLOOKUP(I2,event,14,FALSE)</f>
        <v>Kelsterbach</v>
      </c>
      <c r="J5" s="66"/>
      <c r="K5" s="66"/>
      <c r="L5" s="69" t="s">
        <v>951</v>
      </c>
      <c r="M5" s="66"/>
      <c r="N5" s="66"/>
      <c r="O5" s="66"/>
      <c r="P5" s="65"/>
      <c r="R5" s="59" t="s">
        <v>973</v>
      </c>
      <c r="Y5" t="s">
        <v>1101</v>
      </c>
    </row>
    <row r="6" spans="1:18" s="10" customFormat="1" ht="13.5">
      <c r="A6" s="8"/>
      <c r="B6" s="65" t="s">
        <v>5</v>
      </c>
      <c r="C6" s="144" t="str">
        <f>VLOOKUP(I2,event,6,FALSE)</f>
        <v>0170 / 8013807</v>
      </c>
      <c r="D6" s="144"/>
      <c r="E6" s="144"/>
      <c r="F6" s="144"/>
      <c r="G6" s="85" t="s">
        <v>837</v>
      </c>
      <c r="H6" s="64"/>
      <c r="I6" s="64"/>
      <c r="J6" s="68">
        <f>VLOOKUP(I2,event,12,FALSE)</f>
        <v>18</v>
      </c>
      <c r="K6"/>
      <c r="L6"/>
      <c r="M6"/>
      <c r="N6"/>
      <c r="O6"/>
      <c r="P6"/>
      <c r="R6"/>
    </row>
    <row r="7" spans="1:25" ht="14.25" customHeight="1">
      <c r="A7" s="8"/>
      <c r="B7" s="65" t="s">
        <v>14</v>
      </c>
      <c r="C7" s="144">
        <f>VLOOKUP(I2,event,7,FALSE)</f>
        <v>0</v>
      </c>
      <c r="D7" s="144"/>
      <c r="E7" s="144"/>
      <c r="F7" s="144"/>
      <c r="G7" s="86" t="s">
        <v>627</v>
      </c>
      <c r="H7" s="80"/>
      <c r="I7" s="80"/>
      <c r="J7" s="138">
        <f>VLOOKUP(I2,event,9,FALSE)</f>
        <v>44835</v>
      </c>
      <c r="K7" s="138"/>
      <c r="L7" s="138"/>
      <c r="M7" s="138"/>
      <c r="N7" s="80"/>
      <c r="O7" s="80"/>
      <c r="P7" s="44"/>
      <c r="R7" s="58" t="s">
        <v>905</v>
      </c>
      <c r="Y7" t="s">
        <v>1102</v>
      </c>
    </row>
    <row r="8" spans="1:18" ht="14.25" customHeight="1">
      <c r="A8" s="9"/>
      <c r="B8" s="65" t="s">
        <v>6</v>
      </c>
      <c r="C8" s="160" t="str">
        <f>VLOOKUP(I2,event,8,FALSE)</f>
        <v>sektionssportwart-bowling@hkbv-ev.de</v>
      </c>
      <c r="D8" s="161"/>
      <c r="E8" s="161"/>
      <c r="F8" s="161"/>
      <c r="G8" s="161"/>
      <c r="H8" s="161"/>
      <c r="I8" s="161"/>
      <c r="J8" s="161"/>
      <c r="R8" t="s">
        <v>902</v>
      </c>
    </row>
    <row r="9" spans="1:18" s="6" customFormat="1" ht="54" customHeight="1">
      <c r="A9" s="142" t="s">
        <v>975</v>
      </c>
      <c r="B9" s="131"/>
      <c r="C9" s="131"/>
      <c r="D9" s="131"/>
      <c r="E9" s="131"/>
      <c r="F9" s="131"/>
      <c r="G9" s="131"/>
      <c r="H9" s="131"/>
      <c r="I9" s="131"/>
      <c r="J9" s="131"/>
      <c r="K9" s="131"/>
      <c r="L9" s="131"/>
      <c r="M9" s="131"/>
      <c r="N9" s="131"/>
      <c r="O9" s="131"/>
      <c r="P9" s="132"/>
      <c r="Q9" s="11"/>
      <c r="R9" t="s">
        <v>903</v>
      </c>
    </row>
    <row r="10" spans="1:21" ht="31.5" customHeight="1">
      <c r="A10" s="87" t="s">
        <v>0</v>
      </c>
      <c r="C10" s="133"/>
      <c r="D10" s="133"/>
      <c r="F10" s="33"/>
      <c r="G10" s="143"/>
      <c r="H10" s="143"/>
      <c r="I10" s="143"/>
      <c r="J10" s="143"/>
      <c r="K10" s="143"/>
      <c r="L10" s="143"/>
      <c r="M10" s="143"/>
      <c r="N10" s="143"/>
      <c r="Q10" s="8"/>
      <c r="R10" s="6" t="s">
        <v>904</v>
      </c>
      <c r="U10" s="59"/>
    </row>
    <row r="11" spans="2:27" ht="19.5" customHeight="1">
      <c r="B11" s="10"/>
      <c r="C11" s="134"/>
      <c r="D11" s="134"/>
      <c r="E11" s="134"/>
      <c r="K11" s="10"/>
      <c r="L11" s="10"/>
      <c r="M11" s="10"/>
      <c r="N11" s="10"/>
      <c r="O11" s="10"/>
      <c r="P11" s="10"/>
      <c r="Q11" s="8"/>
      <c r="U11" s="13"/>
      <c r="V11" s="13"/>
      <c r="W11" s="13"/>
      <c r="X11" s="13"/>
      <c r="Y11" s="13"/>
      <c r="Z11" s="13"/>
      <c r="AA11" s="13"/>
    </row>
    <row r="12" spans="1:18" ht="21">
      <c r="A12" s="12" t="s">
        <v>952</v>
      </c>
      <c r="B12" s="14"/>
      <c r="C12" s="75"/>
      <c r="D12" s="136" t="s">
        <v>15</v>
      </c>
      <c r="E12" s="136"/>
      <c r="F12" s="139">
        <f>VLOOKUP(I2,event,10,FALSE)</f>
        <v>36</v>
      </c>
      <c r="G12" s="139"/>
      <c r="H12" s="135" t="s">
        <v>16</v>
      </c>
      <c r="I12" s="135"/>
      <c r="J12" s="135"/>
      <c r="K12" s="139">
        <f>F12*C12</f>
        <v>0</v>
      </c>
      <c r="L12" s="139"/>
      <c r="M12" s="139"/>
      <c r="N12" s="14"/>
      <c r="O12" s="14"/>
      <c r="P12" s="82"/>
      <c r="Q12" s="8"/>
      <c r="R12" s="119" t="s">
        <v>1807</v>
      </c>
    </row>
    <row r="13" spans="1:18" ht="19.5" customHeight="1">
      <c r="A13" s="81"/>
      <c r="B13" s="137" t="s">
        <v>953</v>
      </c>
      <c r="C13" s="137"/>
      <c r="D13" s="137"/>
      <c r="E13" s="137"/>
      <c r="F13" s="127">
        <f>VLOOKUP(I2,event,11,FALSE)</f>
        <v>40</v>
      </c>
      <c r="G13" s="127"/>
      <c r="K13" s="67"/>
      <c r="L13" s="67"/>
      <c r="M13" s="67"/>
      <c r="N13" s="67"/>
      <c r="O13" s="67"/>
      <c r="P13" s="67"/>
      <c r="Q13" s="8"/>
      <c r="R13" s="120"/>
    </row>
    <row r="14" spans="2:18" ht="13.5">
      <c r="B14" s="18"/>
      <c r="C14" s="18"/>
      <c r="D14" s="18"/>
      <c r="E14" s="18"/>
      <c r="J14" s="6"/>
      <c r="K14" s="6"/>
      <c r="L14" s="6"/>
      <c r="M14" s="6"/>
      <c r="N14" s="6"/>
      <c r="O14" s="6"/>
      <c r="P14" s="6"/>
      <c r="Q14" s="8"/>
      <c r="R14" s="120"/>
    </row>
    <row r="15" spans="1:18" ht="41.25" customHeight="1">
      <c r="A15" s="131" t="s">
        <v>1806</v>
      </c>
      <c r="B15" s="131"/>
      <c r="C15" s="131"/>
      <c r="D15" s="131"/>
      <c r="E15" s="131"/>
      <c r="F15" s="131"/>
      <c r="G15" s="131"/>
      <c r="H15" s="131"/>
      <c r="I15" s="131"/>
      <c r="J15" s="131"/>
      <c r="K15" s="131"/>
      <c r="L15" s="131"/>
      <c r="M15" s="131"/>
      <c r="N15" s="131"/>
      <c r="O15" s="131"/>
      <c r="P15" s="132"/>
      <c r="Q15" s="8"/>
      <c r="R15" s="120"/>
    </row>
    <row r="16" spans="1:18" ht="15" customHeight="1">
      <c r="A16" s="10"/>
      <c r="B16" s="10"/>
      <c r="C16" s="10"/>
      <c r="D16" s="10"/>
      <c r="E16" s="122" t="str">
        <f>VLOOKUP(I2,event,29,FALSE)</f>
        <v>HKBV e.V. - Sektion Bowling   Sparkasse Dieburg</v>
      </c>
      <c r="F16" s="122"/>
      <c r="G16" s="122"/>
      <c r="H16" s="122"/>
      <c r="I16" s="122"/>
      <c r="J16" s="122"/>
      <c r="K16" s="122"/>
      <c r="L16" s="122"/>
      <c r="M16" s="122"/>
      <c r="Q16" s="8"/>
      <c r="R16" s="120"/>
    </row>
    <row r="17" spans="5:18" ht="15.75" customHeight="1">
      <c r="E17" s="71" t="s">
        <v>688</v>
      </c>
      <c r="F17" s="121" t="str">
        <f>VLOOKUP(I2,event,27,FALSE)</f>
        <v>DE 28 5085 2651 0136 0071 84</v>
      </c>
      <c r="G17" s="121"/>
      <c r="H17" s="121"/>
      <c r="I17" s="121"/>
      <c r="J17" s="121"/>
      <c r="K17" s="121"/>
      <c r="L17" s="121"/>
      <c r="M17" s="121"/>
      <c r="Q17" s="8"/>
      <c r="R17" s="120"/>
    </row>
    <row r="18" spans="5:18" ht="15" customHeight="1">
      <c r="E18" s="71" t="s">
        <v>689</v>
      </c>
      <c r="F18" s="121" t="str">
        <f>VLOOKUP(I2,event,28,FALSE)</f>
        <v>HELADEF1DIE</v>
      </c>
      <c r="G18" s="121"/>
      <c r="H18" s="121"/>
      <c r="I18" s="121"/>
      <c r="J18" s="121"/>
      <c r="K18" s="121"/>
      <c r="L18" s="121"/>
      <c r="M18" s="121"/>
      <c r="Q18" s="8"/>
      <c r="R18" s="120"/>
    </row>
    <row r="19" spans="1:18" ht="17.25" customHeight="1">
      <c r="A19" s="72"/>
      <c r="D19" s="14"/>
      <c r="E19" s="14"/>
      <c r="Q19" s="8"/>
      <c r="R19" s="120"/>
    </row>
    <row r="20" spans="1:18" ht="27" customHeight="1">
      <c r="A20" s="151" t="s">
        <v>954</v>
      </c>
      <c r="B20" s="151"/>
      <c r="C20" s="83"/>
      <c r="D20" s="123"/>
      <c r="E20" s="124"/>
      <c r="F20" s="124"/>
      <c r="G20" s="124"/>
      <c r="H20" s="124"/>
      <c r="I20" s="124"/>
      <c r="J20" s="124"/>
      <c r="K20" s="124"/>
      <c r="L20" s="124"/>
      <c r="M20" s="124"/>
      <c r="N20" s="124"/>
      <c r="O20" s="124"/>
      <c r="P20" s="125"/>
      <c r="R20" s="120"/>
    </row>
    <row r="21" spans="1:18" ht="35.25" customHeight="1">
      <c r="A21" s="76" t="s">
        <v>60</v>
      </c>
      <c r="B21" s="14"/>
      <c r="C21" s="79" t="s">
        <v>1</v>
      </c>
      <c r="D21" s="123"/>
      <c r="E21" s="124"/>
      <c r="F21" s="124"/>
      <c r="G21" s="125"/>
      <c r="H21" s="79" t="s">
        <v>955</v>
      </c>
      <c r="I21" s="126"/>
      <c r="J21" s="126"/>
      <c r="K21" s="126"/>
      <c r="L21" s="126"/>
      <c r="M21" s="126"/>
      <c r="N21" s="126"/>
      <c r="O21" s="126"/>
      <c r="P21" s="126"/>
      <c r="R21" s="120"/>
    </row>
    <row r="22" spans="1:18" ht="41.25" customHeight="1">
      <c r="A22" s="77" t="s">
        <v>957</v>
      </c>
      <c r="B22" s="33"/>
      <c r="C22" s="33"/>
      <c r="D22" s="33"/>
      <c r="E22" s="74"/>
      <c r="F22" s="78" t="s">
        <v>958</v>
      </c>
      <c r="G22" s="78"/>
      <c r="H22" s="78"/>
      <c r="I22" s="33"/>
      <c r="J22" s="73"/>
      <c r="K22" s="73"/>
      <c r="L22" s="73"/>
      <c r="M22" s="73"/>
      <c r="N22" s="73"/>
      <c r="O22" s="73"/>
      <c r="P22" s="73"/>
      <c r="R22" s="120"/>
    </row>
    <row r="23" spans="1:18" ht="19.5" customHeight="1">
      <c r="A23" s="107"/>
      <c r="B23" s="108"/>
      <c r="C23" s="112"/>
      <c r="D23" s="112"/>
      <c r="E23" s="112"/>
      <c r="F23" s="112"/>
      <c r="G23" s="112"/>
      <c r="H23" s="113"/>
      <c r="I23" s="155"/>
      <c r="J23" s="155"/>
      <c r="K23" s="155"/>
      <c r="L23" s="106"/>
      <c r="M23" s="114"/>
      <c r="N23" s="152"/>
      <c r="O23" s="153"/>
      <c r="P23" s="153"/>
      <c r="R23" s="120"/>
    </row>
    <row r="24" spans="1:18" ht="20.25" customHeight="1">
      <c r="A24" s="107"/>
      <c r="B24" s="108"/>
      <c r="C24" s="111"/>
      <c r="D24" s="112"/>
      <c r="E24" s="112"/>
      <c r="F24" s="112"/>
      <c r="G24" s="112"/>
      <c r="H24" s="113"/>
      <c r="I24" s="155"/>
      <c r="J24" s="155"/>
      <c r="K24" s="155"/>
      <c r="L24" s="106"/>
      <c r="M24" s="114"/>
      <c r="N24" s="152"/>
      <c r="O24" s="153"/>
      <c r="P24" s="153"/>
      <c r="R24" s="120"/>
    </row>
    <row r="25" spans="1:18" ht="20.25" customHeight="1">
      <c r="A25" s="109"/>
      <c r="B25" s="110"/>
      <c r="C25" s="116"/>
      <c r="D25" s="117"/>
      <c r="E25" s="117"/>
      <c r="F25" s="117"/>
      <c r="G25" s="117"/>
      <c r="H25" s="118"/>
      <c r="I25" s="116"/>
      <c r="J25" s="117"/>
      <c r="K25" s="118"/>
      <c r="L25" s="105"/>
      <c r="M25" s="115"/>
      <c r="N25" s="109"/>
      <c r="O25" s="154"/>
      <c r="P25" s="154"/>
      <c r="R25" s="120"/>
    </row>
    <row r="26" spans="1:18" ht="20.25" customHeight="1">
      <c r="A26" s="107"/>
      <c r="B26" s="108"/>
      <c r="C26" s="111"/>
      <c r="D26" s="112"/>
      <c r="E26" s="112"/>
      <c r="F26" s="112"/>
      <c r="G26" s="112"/>
      <c r="H26" s="113"/>
      <c r="I26" s="111"/>
      <c r="J26" s="112"/>
      <c r="K26" s="113"/>
      <c r="L26" s="106"/>
      <c r="M26" s="114"/>
      <c r="N26" s="107"/>
      <c r="O26" s="153"/>
      <c r="P26" s="153"/>
      <c r="R26" s="120"/>
    </row>
    <row r="27" spans="1:18" ht="20.25" customHeight="1">
      <c r="A27" s="107"/>
      <c r="B27" s="108"/>
      <c r="C27" s="111"/>
      <c r="D27" s="112"/>
      <c r="E27" s="112"/>
      <c r="F27" s="112"/>
      <c r="G27" s="112"/>
      <c r="H27" s="113"/>
      <c r="I27" s="111"/>
      <c r="J27" s="112"/>
      <c r="K27" s="113"/>
      <c r="L27" s="106"/>
      <c r="M27" s="114"/>
      <c r="N27" s="107"/>
      <c r="O27" s="153"/>
      <c r="P27" s="153"/>
      <c r="R27" s="120"/>
    </row>
    <row r="28" spans="1:18" ht="20.25" customHeight="1">
      <c r="A28" s="109"/>
      <c r="B28" s="110"/>
      <c r="C28" s="116"/>
      <c r="D28" s="117"/>
      <c r="E28" s="117"/>
      <c r="F28" s="117"/>
      <c r="G28" s="117"/>
      <c r="H28" s="118"/>
      <c r="I28" s="116"/>
      <c r="J28" s="117"/>
      <c r="K28" s="118"/>
      <c r="L28" s="105"/>
      <c r="M28" s="115"/>
      <c r="N28" s="109"/>
      <c r="O28" s="154"/>
      <c r="P28" s="154"/>
      <c r="R28" s="120"/>
    </row>
    <row r="29" spans="1:18" ht="20.25" customHeight="1">
      <c r="A29" s="107"/>
      <c r="B29" s="108"/>
      <c r="C29" s="111"/>
      <c r="D29" s="112"/>
      <c r="E29" s="112"/>
      <c r="F29" s="112"/>
      <c r="G29" s="112"/>
      <c r="H29" s="113"/>
      <c r="I29" s="111"/>
      <c r="J29" s="112"/>
      <c r="K29" s="113"/>
      <c r="L29" s="106"/>
      <c r="M29" s="114"/>
      <c r="N29" s="107"/>
      <c r="O29" s="153"/>
      <c r="P29" s="153"/>
      <c r="R29" s="120"/>
    </row>
    <row r="30" spans="1:18" ht="20.25" customHeight="1">
      <c r="A30" s="107"/>
      <c r="B30" s="108"/>
      <c r="C30" s="111"/>
      <c r="D30" s="112"/>
      <c r="E30" s="112"/>
      <c r="F30" s="112"/>
      <c r="G30" s="112"/>
      <c r="H30" s="113"/>
      <c r="I30" s="111"/>
      <c r="J30" s="112"/>
      <c r="K30" s="113"/>
      <c r="L30" s="106"/>
      <c r="M30" s="114"/>
      <c r="N30" s="107"/>
      <c r="O30" s="153"/>
      <c r="P30" s="153"/>
      <c r="R30" s="120"/>
    </row>
    <row r="31" spans="1:18" ht="20.25" customHeight="1">
      <c r="A31" s="109"/>
      <c r="B31" s="110"/>
      <c r="C31" s="116"/>
      <c r="D31" s="117"/>
      <c r="E31" s="117"/>
      <c r="F31" s="117"/>
      <c r="G31" s="117"/>
      <c r="H31" s="118"/>
      <c r="I31" s="116"/>
      <c r="J31" s="117"/>
      <c r="K31" s="118"/>
      <c r="L31" s="105"/>
      <c r="M31" s="115"/>
      <c r="N31" s="109"/>
      <c r="O31" s="154"/>
      <c r="P31" s="154"/>
      <c r="R31" s="120"/>
    </row>
    <row r="32" spans="1:18" ht="20.25" customHeight="1">
      <c r="A32" s="107"/>
      <c r="B32" s="108"/>
      <c r="C32" s="111"/>
      <c r="D32" s="112"/>
      <c r="E32" s="112"/>
      <c r="F32" s="112"/>
      <c r="G32" s="112"/>
      <c r="H32" s="113"/>
      <c r="I32" s="111"/>
      <c r="J32" s="112"/>
      <c r="K32" s="113"/>
      <c r="L32" s="106"/>
      <c r="M32" s="114"/>
      <c r="N32" s="107"/>
      <c r="O32" s="153"/>
      <c r="P32" s="153"/>
      <c r="R32" s="120"/>
    </row>
    <row r="33" spans="1:16" ht="20.25" customHeight="1">
      <c r="A33" s="107"/>
      <c r="B33" s="108"/>
      <c r="C33" s="111"/>
      <c r="D33" s="112"/>
      <c r="E33" s="112"/>
      <c r="F33" s="112"/>
      <c r="G33" s="112"/>
      <c r="H33" s="113"/>
      <c r="I33" s="111"/>
      <c r="J33" s="112"/>
      <c r="K33" s="113"/>
      <c r="L33" s="106"/>
      <c r="M33" s="114"/>
      <c r="N33" s="107"/>
      <c r="O33" s="153"/>
      <c r="P33" s="153"/>
    </row>
    <row r="34" spans="1:16" ht="20.25" customHeight="1">
      <c r="A34" s="109"/>
      <c r="B34" s="110"/>
      <c r="C34" s="116"/>
      <c r="D34" s="117"/>
      <c r="E34" s="117"/>
      <c r="F34" s="117"/>
      <c r="G34" s="117"/>
      <c r="H34" s="118"/>
      <c r="I34" s="116"/>
      <c r="J34" s="117"/>
      <c r="K34" s="118"/>
      <c r="L34" s="105"/>
      <c r="M34" s="115"/>
      <c r="N34" s="109"/>
      <c r="O34" s="154"/>
      <c r="P34" s="154"/>
    </row>
    <row r="35" spans="1:16" ht="20.25" customHeight="1">
      <c r="A35" s="107"/>
      <c r="B35" s="108"/>
      <c r="C35" s="111"/>
      <c r="D35" s="112"/>
      <c r="E35" s="112"/>
      <c r="F35" s="112"/>
      <c r="G35" s="112"/>
      <c r="H35" s="113"/>
      <c r="I35" s="111"/>
      <c r="J35" s="112"/>
      <c r="K35" s="113"/>
      <c r="L35" s="106"/>
      <c r="M35" s="114"/>
      <c r="N35" s="107"/>
      <c r="O35" s="158"/>
      <c r="P35" s="159"/>
    </row>
    <row r="36" spans="1:16" ht="20.25" customHeight="1">
      <c r="A36" s="107"/>
      <c r="B36" s="108"/>
      <c r="C36" s="111"/>
      <c r="D36" s="112"/>
      <c r="E36" s="112"/>
      <c r="F36" s="112"/>
      <c r="G36" s="112"/>
      <c r="H36" s="113"/>
      <c r="I36" s="111"/>
      <c r="J36" s="112"/>
      <c r="K36" s="113"/>
      <c r="L36" s="106"/>
      <c r="M36" s="114"/>
      <c r="N36" s="107"/>
      <c r="O36" s="158"/>
      <c r="P36" s="159"/>
    </row>
    <row r="37" spans="1:16" ht="20.25" customHeight="1">
      <c r="A37" s="109"/>
      <c r="B37" s="110"/>
      <c r="C37" s="116"/>
      <c r="D37" s="117"/>
      <c r="E37" s="117"/>
      <c r="F37" s="117"/>
      <c r="G37" s="117"/>
      <c r="H37" s="118"/>
      <c r="I37" s="116"/>
      <c r="J37" s="117"/>
      <c r="K37" s="118"/>
      <c r="L37" s="105"/>
      <c r="M37" s="115"/>
      <c r="N37" s="109"/>
      <c r="O37" s="156"/>
      <c r="P37" s="157"/>
    </row>
    <row r="38" spans="1:16" ht="20.25" customHeight="1">
      <c r="A38" s="107"/>
      <c r="B38" s="108"/>
      <c r="C38" s="111"/>
      <c r="D38" s="112"/>
      <c r="E38" s="112"/>
      <c r="F38" s="112"/>
      <c r="G38" s="112"/>
      <c r="H38" s="113"/>
      <c r="I38" s="111"/>
      <c r="J38" s="112"/>
      <c r="K38" s="113"/>
      <c r="L38" s="106"/>
      <c r="M38" s="114"/>
      <c r="N38" s="107"/>
      <c r="O38" s="158"/>
      <c r="P38" s="159"/>
    </row>
    <row r="39" spans="1:16" ht="20.25" customHeight="1">
      <c r="A39" s="107"/>
      <c r="B39" s="108"/>
      <c r="C39" s="111"/>
      <c r="D39" s="112"/>
      <c r="E39" s="112"/>
      <c r="F39" s="112"/>
      <c r="G39" s="112"/>
      <c r="H39" s="113"/>
      <c r="I39" s="111"/>
      <c r="J39" s="112"/>
      <c r="K39" s="113"/>
      <c r="L39" s="106"/>
      <c r="M39" s="114"/>
      <c r="N39" s="107"/>
      <c r="O39" s="158"/>
      <c r="P39" s="159"/>
    </row>
    <row r="40" spans="1:16" ht="20.25" customHeight="1">
      <c r="A40" s="109"/>
      <c r="B40" s="110"/>
      <c r="C40" s="116"/>
      <c r="D40" s="117"/>
      <c r="E40" s="117"/>
      <c r="F40" s="117"/>
      <c r="G40" s="117"/>
      <c r="H40" s="118"/>
      <c r="I40" s="116"/>
      <c r="J40" s="117"/>
      <c r="K40" s="118"/>
      <c r="L40" s="105"/>
      <c r="M40" s="115"/>
      <c r="N40" s="109"/>
      <c r="O40" s="156"/>
      <c r="P40" s="157"/>
    </row>
    <row r="41" spans="1:16" ht="20.25" customHeight="1">
      <c r="A41" s="107"/>
      <c r="B41" s="108"/>
      <c r="C41" s="111"/>
      <c r="D41" s="112"/>
      <c r="E41" s="112"/>
      <c r="F41" s="112"/>
      <c r="G41" s="112"/>
      <c r="H41" s="113"/>
      <c r="I41" s="111"/>
      <c r="J41" s="112"/>
      <c r="K41" s="113"/>
      <c r="L41" s="106"/>
      <c r="M41" s="114"/>
      <c r="N41" s="107"/>
      <c r="O41" s="158"/>
      <c r="P41" s="159"/>
    </row>
    <row r="42" spans="1:16" ht="20.25" customHeight="1">
      <c r="A42" s="107"/>
      <c r="B42" s="108"/>
      <c r="C42" s="111"/>
      <c r="D42" s="112"/>
      <c r="E42" s="112"/>
      <c r="F42" s="112"/>
      <c r="G42" s="112"/>
      <c r="H42" s="113"/>
      <c r="I42" s="111"/>
      <c r="J42" s="112"/>
      <c r="K42" s="113"/>
      <c r="L42" s="106"/>
      <c r="M42" s="114"/>
      <c r="N42" s="107"/>
      <c r="O42" s="158"/>
      <c r="P42" s="159"/>
    </row>
    <row r="43" spans="1:16" ht="20.25" customHeight="1">
      <c r="A43" s="109"/>
      <c r="B43" s="110"/>
      <c r="C43" s="116"/>
      <c r="D43" s="117"/>
      <c r="E43" s="117"/>
      <c r="F43" s="117"/>
      <c r="G43" s="117"/>
      <c r="H43" s="118"/>
      <c r="I43" s="116"/>
      <c r="J43" s="117"/>
      <c r="K43" s="118"/>
      <c r="L43" s="105"/>
      <c r="M43" s="115"/>
      <c r="N43" s="109"/>
      <c r="O43" s="156"/>
      <c r="P43" s="157"/>
    </row>
    <row r="44" spans="1:16" ht="20.25" customHeight="1">
      <c r="A44" s="107"/>
      <c r="B44" s="108"/>
      <c r="C44" s="111"/>
      <c r="D44" s="112"/>
      <c r="E44" s="112"/>
      <c r="F44" s="112"/>
      <c r="G44" s="112"/>
      <c r="H44" s="113"/>
      <c r="I44" s="111"/>
      <c r="J44" s="112"/>
      <c r="K44" s="113"/>
      <c r="L44" s="106"/>
      <c r="M44" s="114"/>
      <c r="N44" s="107"/>
      <c r="O44" s="158"/>
      <c r="P44" s="159"/>
    </row>
    <row r="45" spans="1:16" ht="20.25" customHeight="1">
      <c r="A45" s="107"/>
      <c r="B45" s="108"/>
      <c r="C45" s="111"/>
      <c r="D45" s="112"/>
      <c r="E45" s="112"/>
      <c r="F45" s="112"/>
      <c r="G45" s="112"/>
      <c r="H45" s="113"/>
      <c r="I45" s="111"/>
      <c r="J45" s="112"/>
      <c r="K45" s="113"/>
      <c r="L45" s="106"/>
      <c r="M45" s="114"/>
      <c r="N45" s="107"/>
      <c r="O45" s="158"/>
      <c r="P45" s="159"/>
    </row>
    <row r="46" spans="1:16" ht="20.25" customHeight="1">
      <c r="A46" s="109"/>
      <c r="B46" s="110"/>
      <c r="C46" s="116"/>
      <c r="D46" s="117"/>
      <c r="E46" s="117"/>
      <c r="F46" s="117"/>
      <c r="G46" s="117"/>
      <c r="H46" s="118"/>
      <c r="I46" s="116"/>
      <c r="J46" s="117"/>
      <c r="K46" s="118"/>
      <c r="L46" s="105"/>
      <c r="M46" s="115"/>
      <c r="N46" s="109"/>
      <c r="O46" s="156"/>
      <c r="P46" s="157"/>
    </row>
    <row r="47" spans="1:16" ht="20.25" customHeight="1">
      <c r="A47" s="107"/>
      <c r="B47" s="108"/>
      <c r="C47" s="111"/>
      <c r="D47" s="112"/>
      <c r="E47" s="112"/>
      <c r="F47" s="112"/>
      <c r="G47" s="112"/>
      <c r="H47" s="113"/>
      <c r="I47" s="111"/>
      <c r="J47" s="112"/>
      <c r="K47" s="113"/>
      <c r="L47" s="106"/>
      <c r="M47" s="114"/>
      <c r="N47" s="107"/>
      <c r="O47" s="158"/>
      <c r="P47" s="159"/>
    </row>
    <row r="48" spans="1:16" ht="20.25" customHeight="1">
      <c r="A48" s="107"/>
      <c r="B48" s="108"/>
      <c r="C48" s="111"/>
      <c r="D48" s="112"/>
      <c r="E48" s="112"/>
      <c r="F48" s="112"/>
      <c r="G48" s="112"/>
      <c r="H48" s="113"/>
      <c r="I48" s="111"/>
      <c r="J48" s="112"/>
      <c r="K48" s="113"/>
      <c r="L48" s="106"/>
      <c r="M48" s="114"/>
      <c r="N48" s="107"/>
      <c r="O48" s="158"/>
      <c r="P48" s="159"/>
    </row>
    <row r="49" spans="1:16" ht="20.25" customHeight="1">
      <c r="A49" s="109"/>
      <c r="B49" s="110"/>
      <c r="C49" s="116"/>
      <c r="D49" s="117"/>
      <c r="E49" s="117"/>
      <c r="F49" s="117"/>
      <c r="G49" s="117"/>
      <c r="H49" s="118"/>
      <c r="I49" s="116"/>
      <c r="J49" s="117"/>
      <c r="K49" s="118"/>
      <c r="L49" s="105"/>
      <c r="M49" s="115"/>
      <c r="N49" s="109"/>
      <c r="O49" s="156"/>
      <c r="P49" s="157"/>
    </row>
    <row r="50" spans="1:16" ht="20.25" customHeight="1">
      <c r="A50" s="107"/>
      <c r="B50" s="108"/>
      <c r="C50" s="111"/>
      <c r="D50" s="112"/>
      <c r="E50" s="112"/>
      <c r="F50" s="112"/>
      <c r="G50" s="112"/>
      <c r="H50" s="113"/>
      <c r="I50" s="111"/>
      <c r="J50" s="112"/>
      <c r="K50" s="113"/>
      <c r="L50" s="106"/>
      <c r="M50" s="114"/>
      <c r="N50" s="107"/>
      <c r="O50" s="158"/>
      <c r="P50" s="159"/>
    </row>
    <row r="51" spans="1:16" ht="20.25" customHeight="1">
      <c r="A51" s="107"/>
      <c r="B51" s="108"/>
      <c r="C51" s="111"/>
      <c r="D51" s="112"/>
      <c r="E51" s="112"/>
      <c r="F51" s="112"/>
      <c r="G51" s="112"/>
      <c r="H51" s="113"/>
      <c r="I51" s="111"/>
      <c r="J51" s="112"/>
      <c r="K51" s="113"/>
      <c r="L51" s="106"/>
      <c r="M51" s="114"/>
      <c r="N51" s="107"/>
      <c r="O51" s="158"/>
      <c r="P51" s="159"/>
    </row>
    <row r="52" spans="1:16" ht="20.25" customHeight="1">
      <c r="A52" s="109"/>
      <c r="B52" s="110"/>
      <c r="C52" s="116"/>
      <c r="D52" s="117"/>
      <c r="E52" s="117"/>
      <c r="F52" s="117"/>
      <c r="G52" s="117"/>
      <c r="H52" s="118"/>
      <c r="I52" s="116"/>
      <c r="J52" s="117"/>
      <c r="K52" s="118"/>
      <c r="L52" s="105"/>
      <c r="M52" s="115"/>
      <c r="N52" s="109"/>
      <c r="O52" s="156"/>
      <c r="P52" s="157"/>
    </row>
    <row r="53" spans="1:16" ht="20.25" customHeight="1">
      <c r="A53" s="107"/>
      <c r="B53" s="108"/>
      <c r="C53" s="111"/>
      <c r="D53" s="112"/>
      <c r="E53" s="112"/>
      <c r="F53" s="112"/>
      <c r="G53" s="112"/>
      <c r="H53" s="113"/>
      <c r="I53" s="111"/>
      <c r="J53" s="112"/>
      <c r="K53" s="113"/>
      <c r="L53" s="106"/>
      <c r="M53" s="114"/>
      <c r="N53" s="107"/>
      <c r="O53" s="158"/>
      <c r="P53" s="159"/>
    </row>
    <row r="54" spans="1:16" ht="20.25" customHeight="1">
      <c r="A54" s="107"/>
      <c r="B54" s="108"/>
      <c r="C54" s="111"/>
      <c r="D54" s="112"/>
      <c r="E54" s="112"/>
      <c r="F54" s="112"/>
      <c r="G54" s="112"/>
      <c r="H54" s="113"/>
      <c r="I54" s="111"/>
      <c r="J54" s="112"/>
      <c r="K54" s="113"/>
      <c r="L54" s="106"/>
      <c r="M54" s="114"/>
      <c r="N54" s="107"/>
      <c r="O54" s="158"/>
      <c r="P54" s="159"/>
    </row>
    <row r="55" spans="1:16" ht="20.25" customHeight="1">
      <c r="A55" s="109"/>
      <c r="B55" s="110"/>
      <c r="C55" s="116"/>
      <c r="D55" s="117"/>
      <c r="E55" s="117"/>
      <c r="F55" s="117"/>
      <c r="G55" s="117"/>
      <c r="H55" s="118"/>
      <c r="I55" s="116"/>
      <c r="J55" s="117"/>
      <c r="K55" s="118"/>
      <c r="L55" s="105"/>
      <c r="M55" s="115"/>
      <c r="N55" s="109"/>
      <c r="O55" s="156"/>
      <c r="P55" s="157"/>
    </row>
    <row r="56" spans="1:16" ht="20.25" customHeight="1">
      <c r="A56" s="107"/>
      <c r="B56" s="108"/>
      <c r="C56" s="111"/>
      <c r="D56" s="112"/>
      <c r="E56" s="112"/>
      <c r="F56" s="112"/>
      <c r="G56" s="112"/>
      <c r="H56" s="113"/>
      <c r="I56" s="111"/>
      <c r="J56" s="112"/>
      <c r="K56" s="113"/>
      <c r="L56" s="106"/>
      <c r="M56" s="114"/>
      <c r="N56" s="107"/>
      <c r="O56" s="158"/>
      <c r="P56" s="159"/>
    </row>
    <row r="57" spans="1:16" ht="20.25" customHeight="1">
      <c r="A57" s="107"/>
      <c r="B57" s="108"/>
      <c r="C57" s="111"/>
      <c r="D57" s="112"/>
      <c r="E57" s="112"/>
      <c r="F57" s="112"/>
      <c r="G57" s="112"/>
      <c r="H57" s="113"/>
      <c r="I57" s="111"/>
      <c r="J57" s="112"/>
      <c r="K57" s="113"/>
      <c r="L57" s="106"/>
      <c r="M57" s="114"/>
      <c r="N57" s="107"/>
      <c r="O57" s="158"/>
      <c r="P57" s="159"/>
    </row>
    <row r="58" spans="1:16" ht="20.25" customHeight="1">
      <c r="A58" s="109"/>
      <c r="B58" s="110"/>
      <c r="C58" s="116"/>
      <c r="D58" s="117"/>
      <c r="E58" s="117"/>
      <c r="F58" s="117"/>
      <c r="G58" s="117"/>
      <c r="H58" s="118"/>
      <c r="I58" s="116"/>
      <c r="J58" s="117"/>
      <c r="K58" s="118"/>
      <c r="L58" s="105"/>
      <c r="M58" s="115"/>
      <c r="N58" s="109"/>
      <c r="O58" s="156"/>
      <c r="P58" s="157"/>
    </row>
    <row r="59" spans="1:16" ht="20.25" customHeight="1">
      <c r="A59" s="107"/>
      <c r="B59" s="108"/>
      <c r="C59" s="111"/>
      <c r="D59" s="112"/>
      <c r="E59" s="112"/>
      <c r="F59" s="112"/>
      <c r="G59" s="112"/>
      <c r="H59" s="113"/>
      <c r="I59" s="111"/>
      <c r="J59" s="112"/>
      <c r="K59" s="113"/>
      <c r="L59" s="106"/>
      <c r="M59" s="114"/>
      <c r="N59" s="107"/>
      <c r="O59" s="158"/>
      <c r="P59" s="159"/>
    </row>
    <row r="60" spans="1:16" ht="20.25" customHeight="1">
      <c r="A60" s="107"/>
      <c r="B60" s="108"/>
      <c r="C60" s="111"/>
      <c r="D60" s="112"/>
      <c r="E60" s="112"/>
      <c r="F60" s="112"/>
      <c r="G60" s="112"/>
      <c r="H60" s="113"/>
      <c r="I60" s="111"/>
      <c r="J60" s="112"/>
      <c r="K60" s="113"/>
      <c r="L60" s="106"/>
      <c r="M60" s="114"/>
      <c r="N60" s="107"/>
      <c r="O60" s="158"/>
      <c r="P60" s="159"/>
    </row>
    <row r="61" spans="1:16" ht="20.25" customHeight="1">
      <c r="A61" s="109"/>
      <c r="B61" s="110"/>
      <c r="C61" s="116"/>
      <c r="D61" s="117"/>
      <c r="E61" s="117"/>
      <c r="F61" s="117"/>
      <c r="G61" s="117"/>
      <c r="H61" s="118"/>
      <c r="I61" s="116"/>
      <c r="J61" s="117"/>
      <c r="K61" s="118"/>
      <c r="L61" s="105"/>
      <c r="M61" s="115"/>
      <c r="N61" s="109"/>
      <c r="O61" s="156"/>
      <c r="P61" s="157"/>
    </row>
    <row r="62" spans="1:16" ht="20.25" customHeight="1">
      <c r="A62" s="107"/>
      <c r="B62" s="108"/>
      <c r="C62" s="111"/>
      <c r="D62" s="112"/>
      <c r="E62" s="112"/>
      <c r="F62" s="112"/>
      <c r="G62" s="112"/>
      <c r="H62" s="113"/>
      <c r="I62" s="111"/>
      <c r="J62" s="112"/>
      <c r="K62" s="113"/>
      <c r="L62" s="106"/>
      <c r="M62" s="114"/>
      <c r="N62" s="107"/>
      <c r="O62" s="158"/>
      <c r="P62" s="159"/>
    </row>
    <row r="63" spans="1:16" ht="20.25" customHeight="1">
      <c r="A63" s="107"/>
      <c r="B63" s="108"/>
      <c r="C63" s="111"/>
      <c r="D63" s="112"/>
      <c r="E63" s="112"/>
      <c r="F63" s="112"/>
      <c r="G63" s="112"/>
      <c r="H63" s="113"/>
      <c r="I63" s="111"/>
      <c r="J63" s="112"/>
      <c r="K63" s="113"/>
      <c r="L63" s="106"/>
      <c r="M63" s="114"/>
      <c r="N63" s="107"/>
      <c r="O63" s="158"/>
      <c r="P63" s="159"/>
    </row>
    <row r="64" spans="1:16" ht="20.25" customHeight="1">
      <c r="A64" s="109"/>
      <c r="B64" s="110"/>
      <c r="C64" s="116"/>
      <c r="D64" s="117"/>
      <c r="E64" s="117"/>
      <c r="F64" s="117"/>
      <c r="G64" s="117"/>
      <c r="H64" s="118"/>
      <c r="I64" s="116"/>
      <c r="J64" s="117"/>
      <c r="K64" s="118"/>
      <c r="L64" s="105"/>
      <c r="M64" s="115"/>
      <c r="N64" s="109"/>
      <c r="O64" s="156"/>
      <c r="P64" s="157"/>
    </row>
    <row r="65" spans="1:16" ht="20.25" customHeight="1">
      <c r="A65" s="107"/>
      <c r="B65" s="108"/>
      <c r="C65" s="111"/>
      <c r="D65" s="112"/>
      <c r="E65" s="112"/>
      <c r="F65" s="112"/>
      <c r="G65" s="112"/>
      <c r="H65" s="113"/>
      <c r="I65" s="111"/>
      <c r="J65" s="112"/>
      <c r="K65" s="113"/>
      <c r="L65" s="106"/>
      <c r="M65" s="114"/>
      <c r="N65" s="107"/>
      <c r="O65" s="158"/>
      <c r="P65" s="159"/>
    </row>
    <row r="66" spans="1:16" ht="20.25" customHeight="1">
      <c r="A66" s="107"/>
      <c r="B66" s="108"/>
      <c r="C66" s="111"/>
      <c r="D66" s="112"/>
      <c r="E66" s="112"/>
      <c r="F66" s="112"/>
      <c r="G66" s="112"/>
      <c r="H66" s="113"/>
      <c r="I66" s="111"/>
      <c r="J66" s="112"/>
      <c r="K66" s="113"/>
      <c r="L66" s="106"/>
      <c r="M66" s="114"/>
      <c r="N66" s="107"/>
      <c r="O66" s="158"/>
      <c r="P66" s="159"/>
    </row>
    <row r="67" spans="1:16" ht="20.25" customHeight="1">
      <c r="A67" s="109"/>
      <c r="B67" s="110"/>
      <c r="C67" s="116"/>
      <c r="D67" s="117"/>
      <c r="E67" s="117"/>
      <c r="F67" s="117"/>
      <c r="G67" s="117"/>
      <c r="H67" s="118"/>
      <c r="I67" s="116"/>
      <c r="J67" s="117"/>
      <c r="K67" s="118"/>
      <c r="L67" s="105"/>
      <c r="M67" s="115"/>
      <c r="N67" s="109"/>
      <c r="O67" s="156"/>
      <c r="P67" s="157"/>
    </row>
    <row r="68" spans="1:16" ht="20.25" customHeight="1">
      <c r="A68" s="107"/>
      <c r="B68" s="108"/>
      <c r="C68" s="111"/>
      <c r="D68" s="112"/>
      <c r="E68" s="112"/>
      <c r="F68" s="112"/>
      <c r="G68" s="112"/>
      <c r="H68" s="113"/>
      <c r="I68" s="111"/>
      <c r="J68" s="112"/>
      <c r="K68" s="113"/>
      <c r="L68" s="106"/>
      <c r="M68" s="114"/>
      <c r="N68" s="107"/>
      <c r="O68" s="158"/>
      <c r="P68" s="159"/>
    </row>
    <row r="69" spans="1:16" ht="20.25" customHeight="1">
      <c r="A69" s="107"/>
      <c r="B69" s="108"/>
      <c r="C69" s="111"/>
      <c r="D69" s="112"/>
      <c r="E69" s="112"/>
      <c r="F69" s="112"/>
      <c r="G69" s="112"/>
      <c r="H69" s="113"/>
      <c r="I69" s="111"/>
      <c r="J69" s="112"/>
      <c r="K69" s="113"/>
      <c r="L69" s="106"/>
      <c r="M69" s="114"/>
      <c r="N69" s="107"/>
      <c r="O69" s="158"/>
      <c r="P69" s="159"/>
    </row>
    <row r="70" spans="1:16" ht="20.25" customHeight="1">
      <c r="A70" s="109"/>
      <c r="B70" s="110"/>
      <c r="C70" s="116"/>
      <c r="D70" s="117"/>
      <c r="E70" s="117"/>
      <c r="F70" s="117"/>
      <c r="G70" s="117"/>
      <c r="H70" s="118"/>
      <c r="I70" s="116"/>
      <c r="J70" s="117"/>
      <c r="K70" s="118"/>
      <c r="L70" s="105"/>
      <c r="M70" s="115"/>
      <c r="N70" s="109"/>
      <c r="O70" s="156"/>
      <c r="P70" s="157"/>
    </row>
    <row r="71" spans="1:16" ht="20.25" customHeight="1">
      <c r="A71" s="107"/>
      <c r="B71" s="108"/>
      <c r="C71" s="111"/>
      <c r="D71" s="112"/>
      <c r="E71" s="112"/>
      <c r="F71" s="112"/>
      <c r="G71" s="112"/>
      <c r="H71" s="113"/>
      <c r="I71" s="111"/>
      <c r="J71" s="112"/>
      <c r="K71" s="113"/>
      <c r="L71" s="106"/>
      <c r="M71" s="114"/>
      <c r="N71" s="107"/>
      <c r="O71" s="158"/>
      <c r="P71" s="159"/>
    </row>
    <row r="72" spans="1:16" ht="20.25" customHeight="1">
      <c r="A72" s="107"/>
      <c r="B72" s="108"/>
      <c r="C72" s="111"/>
      <c r="D72" s="112"/>
      <c r="E72" s="112"/>
      <c r="F72" s="112"/>
      <c r="G72" s="112"/>
      <c r="H72" s="113"/>
      <c r="I72" s="111"/>
      <c r="J72" s="112"/>
      <c r="K72" s="113"/>
      <c r="L72" s="106"/>
      <c r="M72" s="114"/>
      <c r="N72" s="107"/>
      <c r="O72" s="158"/>
      <c r="P72" s="159"/>
    </row>
    <row r="73" spans="1:16" ht="20.25" customHeight="1">
      <c r="A73" s="109"/>
      <c r="B73" s="110"/>
      <c r="C73" s="116"/>
      <c r="D73" s="117"/>
      <c r="E73" s="117"/>
      <c r="F73" s="117"/>
      <c r="G73" s="117"/>
      <c r="H73" s="118"/>
      <c r="I73" s="116"/>
      <c r="J73" s="117"/>
      <c r="K73" s="118"/>
      <c r="L73" s="105"/>
      <c r="M73" s="115"/>
      <c r="N73" s="109"/>
      <c r="O73" s="156"/>
      <c r="P73" s="157"/>
    </row>
    <row r="74" spans="1:16" ht="20.25" customHeight="1">
      <c r="A74" s="107"/>
      <c r="B74" s="108"/>
      <c r="C74" s="111"/>
      <c r="D74" s="112"/>
      <c r="E74" s="112"/>
      <c r="F74" s="112"/>
      <c r="G74" s="112"/>
      <c r="H74" s="113"/>
      <c r="I74" s="111"/>
      <c r="J74" s="112"/>
      <c r="K74" s="113"/>
      <c r="L74" s="106"/>
      <c r="M74" s="114"/>
      <c r="N74" s="107"/>
      <c r="O74" s="158"/>
      <c r="P74" s="159"/>
    </row>
    <row r="75" spans="1:16" ht="20.25" customHeight="1">
      <c r="A75" s="107"/>
      <c r="B75" s="108"/>
      <c r="C75" s="111"/>
      <c r="D75" s="112"/>
      <c r="E75" s="112"/>
      <c r="F75" s="112"/>
      <c r="G75" s="112"/>
      <c r="H75" s="113"/>
      <c r="I75" s="111"/>
      <c r="J75" s="112"/>
      <c r="K75" s="113"/>
      <c r="L75" s="106"/>
      <c r="M75" s="114"/>
      <c r="N75" s="107"/>
      <c r="O75" s="158"/>
      <c r="P75" s="159"/>
    </row>
    <row r="76" spans="1:16" ht="20.25" customHeight="1">
      <c r="A76" s="109"/>
      <c r="B76" s="110"/>
      <c r="C76" s="116"/>
      <c r="D76" s="117"/>
      <c r="E76" s="117"/>
      <c r="F76" s="117"/>
      <c r="G76" s="117"/>
      <c r="H76" s="118"/>
      <c r="I76" s="116"/>
      <c r="J76" s="117"/>
      <c r="K76" s="118"/>
      <c r="L76" s="105"/>
      <c r="M76" s="115"/>
      <c r="N76" s="109"/>
      <c r="O76" s="156"/>
      <c r="P76" s="157"/>
    </row>
    <row r="77" spans="1:16" ht="20.25" customHeight="1">
      <c r="A77" s="107"/>
      <c r="B77" s="108"/>
      <c r="C77" s="111"/>
      <c r="D77" s="112"/>
      <c r="E77" s="112"/>
      <c r="F77" s="112"/>
      <c r="G77" s="112"/>
      <c r="H77" s="113"/>
      <c r="I77" s="111"/>
      <c r="J77" s="112"/>
      <c r="K77" s="113"/>
      <c r="L77" s="106"/>
      <c r="M77" s="114"/>
      <c r="N77" s="107"/>
      <c r="O77" s="158"/>
      <c r="P77" s="159"/>
    </row>
    <row r="78" spans="1:16" ht="20.25" customHeight="1">
      <c r="A78" s="107"/>
      <c r="B78" s="108"/>
      <c r="C78" s="111"/>
      <c r="D78" s="112"/>
      <c r="E78" s="112"/>
      <c r="F78" s="112"/>
      <c r="G78" s="112"/>
      <c r="H78" s="113"/>
      <c r="I78" s="111"/>
      <c r="J78" s="112"/>
      <c r="K78" s="113"/>
      <c r="L78" s="106"/>
      <c r="M78" s="114"/>
      <c r="N78" s="107"/>
      <c r="O78" s="158"/>
      <c r="P78" s="159"/>
    </row>
    <row r="79" spans="1:16" ht="20.25" customHeight="1">
      <c r="A79" s="109"/>
      <c r="B79" s="110"/>
      <c r="C79" s="116"/>
      <c r="D79" s="117"/>
      <c r="E79" s="117"/>
      <c r="F79" s="117"/>
      <c r="G79" s="117"/>
      <c r="H79" s="118"/>
      <c r="I79" s="116"/>
      <c r="J79" s="117"/>
      <c r="K79" s="118"/>
      <c r="L79" s="105"/>
      <c r="M79" s="115"/>
      <c r="N79" s="109"/>
      <c r="O79" s="156"/>
      <c r="P79" s="157"/>
    </row>
    <row r="80" spans="1:16" ht="20.25" customHeight="1">
      <c r="A80" s="107"/>
      <c r="B80" s="108"/>
      <c r="C80" s="111"/>
      <c r="D80" s="112"/>
      <c r="E80" s="112"/>
      <c r="F80" s="112"/>
      <c r="G80" s="112"/>
      <c r="H80" s="113"/>
      <c r="I80" s="111"/>
      <c r="J80" s="112"/>
      <c r="K80" s="113"/>
      <c r="L80" s="106"/>
      <c r="M80" s="114"/>
      <c r="N80" s="107"/>
      <c r="O80" s="158"/>
      <c r="P80" s="159"/>
    </row>
    <row r="81" spans="1:16" ht="20.25" customHeight="1">
      <c r="A81" s="107"/>
      <c r="B81" s="108"/>
      <c r="C81" s="111"/>
      <c r="D81" s="112"/>
      <c r="E81" s="112"/>
      <c r="F81" s="112"/>
      <c r="G81" s="112"/>
      <c r="H81" s="113"/>
      <c r="I81" s="111"/>
      <c r="J81" s="112"/>
      <c r="K81" s="113"/>
      <c r="L81" s="106"/>
      <c r="M81" s="114"/>
      <c r="N81" s="107"/>
      <c r="O81" s="158"/>
      <c r="P81" s="159"/>
    </row>
    <row r="82" spans="1:16" ht="20.25" customHeight="1">
      <c r="A82" s="109"/>
      <c r="B82" s="110"/>
      <c r="C82" s="116"/>
      <c r="D82" s="117"/>
      <c r="E82" s="117"/>
      <c r="F82" s="117"/>
      <c r="G82" s="117"/>
      <c r="H82" s="118"/>
      <c r="I82" s="116"/>
      <c r="J82" s="117"/>
      <c r="K82" s="118"/>
      <c r="L82" s="105"/>
      <c r="M82" s="115"/>
      <c r="N82" s="109"/>
      <c r="O82" s="156"/>
      <c r="P82" s="157"/>
    </row>
    <row r="83" spans="1:16" ht="20.25" customHeight="1">
      <c r="A83" s="107"/>
      <c r="B83" s="108"/>
      <c r="C83" s="111"/>
      <c r="D83" s="112"/>
      <c r="E83" s="112"/>
      <c r="F83" s="112"/>
      <c r="G83" s="112"/>
      <c r="H83" s="113"/>
      <c r="I83" s="111"/>
      <c r="J83" s="112"/>
      <c r="K83" s="113"/>
      <c r="L83" s="106"/>
      <c r="M83" s="114"/>
      <c r="N83" s="107"/>
      <c r="O83" s="158"/>
      <c r="P83" s="159"/>
    </row>
    <row r="84" spans="1:16" ht="20.25" customHeight="1">
      <c r="A84" s="107"/>
      <c r="B84" s="108"/>
      <c r="C84" s="111"/>
      <c r="D84" s="112"/>
      <c r="E84" s="112"/>
      <c r="F84" s="112"/>
      <c r="G84" s="112"/>
      <c r="H84" s="113"/>
      <c r="I84" s="111"/>
      <c r="J84" s="112"/>
      <c r="K84" s="113"/>
      <c r="L84" s="106"/>
      <c r="M84" s="114"/>
      <c r="N84" s="107"/>
      <c r="O84" s="158"/>
      <c r="P84" s="159"/>
    </row>
    <row r="85" spans="1:16" ht="20.25" customHeight="1">
      <c r="A85" s="109"/>
      <c r="B85" s="110"/>
      <c r="C85" s="116"/>
      <c r="D85" s="117"/>
      <c r="E85" s="117"/>
      <c r="F85" s="117"/>
      <c r="G85" s="117"/>
      <c r="H85" s="118"/>
      <c r="I85" s="116"/>
      <c r="J85" s="117"/>
      <c r="K85" s="118"/>
      <c r="L85" s="105"/>
      <c r="M85" s="115"/>
      <c r="N85" s="109"/>
      <c r="O85" s="156"/>
      <c r="P85" s="157"/>
    </row>
    <row r="86" spans="1:16" ht="20.25" customHeight="1">
      <c r="A86" s="107"/>
      <c r="B86" s="108"/>
      <c r="C86" s="111"/>
      <c r="D86" s="112"/>
      <c r="E86" s="112"/>
      <c r="F86" s="112"/>
      <c r="G86" s="112"/>
      <c r="H86" s="113"/>
      <c r="I86" s="111"/>
      <c r="J86" s="112"/>
      <c r="K86" s="113"/>
      <c r="L86" s="106"/>
      <c r="M86" s="114"/>
      <c r="N86" s="107"/>
      <c r="O86" s="158"/>
      <c r="P86" s="159"/>
    </row>
    <row r="87" spans="1:16" ht="20.25" customHeight="1">
      <c r="A87" s="107"/>
      <c r="B87" s="108"/>
      <c r="C87" s="111"/>
      <c r="D87" s="112"/>
      <c r="E87" s="112"/>
      <c r="F87" s="112"/>
      <c r="G87" s="112"/>
      <c r="H87" s="113"/>
      <c r="I87" s="111"/>
      <c r="J87" s="112"/>
      <c r="K87" s="113"/>
      <c r="L87" s="106"/>
      <c r="M87" s="114"/>
      <c r="N87" s="107"/>
      <c r="O87" s="158"/>
      <c r="P87" s="159"/>
    </row>
    <row r="88" spans="1:16" ht="20.25" customHeight="1">
      <c r="A88" s="109"/>
      <c r="B88" s="110"/>
      <c r="C88" s="116"/>
      <c r="D88" s="117"/>
      <c r="E88" s="117"/>
      <c r="F88" s="117"/>
      <c r="G88" s="117"/>
      <c r="H88" s="118"/>
      <c r="I88" s="116"/>
      <c r="J88" s="117"/>
      <c r="K88" s="118"/>
      <c r="L88" s="105"/>
      <c r="M88" s="115"/>
      <c r="N88" s="109"/>
      <c r="O88" s="156"/>
      <c r="P88" s="157"/>
    </row>
    <row r="89" spans="1:16" ht="20.25" customHeight="1">
      <c r="A89" s="107"/>
      <c r="B89" s="108"/>
      <c r="C89" s="111"/>
      <c r="D89" s="112"/>
      <c r="E89" s="112"/>
      <c r="F89" s="112"/>
      <c r="G89" s="112"/>
      <c r="H89" s="113"/>
      <c r="I89" s="111"/>
      <c r="J89" s="112"/>
      <c r="K89" s="113"/>
      <c r="L89" s="106"/>
      <c r="M89" s="114"/>
      <c r="N89" s="107"/>
      <c r="O89" s="158"/>
      <c r="P89" s="159"/>
    </row>
    <row r="90" spans="1:16" ht="20.25" customHeight="1">
      <c r="A90" s="107"/>
      <c r="B90" s="108"/>
      <c r="C90" s="111"/>
      <c r="D90" s="112"/>
      <c r="E90" s="112"/>
      <c r="F90" s="112"/>
      <c r="G90" s="112"/>
      <c r="H90" s="113"/>
      <c r="I90" s="111"/>
      <c r="J90" s="112"/>
      <c r="K90" s="113"/>
      <c r="L90" s="106"/>
      <c r="M90" s="114"/>
      <c r="N90" s="107"/>
      <c r="O90" s="158"/>
      <c r="P90" s="159"/>
    </row>
    <row r="91" spans="1:16" ht="20.25" customHeight="1">
      <c r="A91" s="109"/>
      <c r="B91" s="110"/>
      <c r="C91" s="116"/>
      <c r="D91" s="117"/>
      <c r="E91" s="117"/>
      <c r="F91" s="117"/>
      <c r="G91" s="117"/>
      <c r="H91" s="118"/>
      <c r="I91" s="116"/>
      <c r="J91" s="117"/>
      <c r="K91" s="118"/>
      <c r="L91" s="105"/>
      <c r="M91" s="115"/>
      <c r="N91" s="109"/>
      <c r="O91" s="156"/>
      <c r="P91" s="157"/>
    </row>
    <row r="92" spans="1:16" ht="20.25" customHeight="1">
      <c r="A92" s="107"/>
      <c r="B92" s="108"/>
      <c r="C92" s="111"/>
      <c r="D92" s="112"/>
      <c r="E92" s="112"/>
      <c r="F92" s="112"/>
      <c r="G92" s="112"/>
      <c r="H92" s="113"/>
      <c r="I92" s="111"/>
      <c r="J92" s="112"/>
      <c r="K92" s="113"/>
      <c r="L92" s="106"/>
      <c r="M92" s="114"/>
      <c r="N92" s="107"/>
      <c r="O92" s="158"/>
      <c r="P92" s="159"/>
    </row>
    <row r="93" spans="1:16" ht="20.25" customHeight="1">
      <c r="A93" s="107"/>
      <c r="B93" s="108"/>
      <c r="C93" s="111"/>
      <c r="D93" s="112"/>
      <c r="E93" s="112"/>
      <c r="F93" s="112"/>
      <c r="G93" s="112"/>
      <c r="H93" s="113"/>
      <c r="I93" s="111"/>
      <c r="J93" s="112"/>
      <c r="K93" s="113"/>
      <c r="L93" s="106"/>
      <c r="M93" s="114"/>
      <c r="N93" s="107"/>
      <c r="O93" s="158"/>
      <c r="P93" s="159"/>
    </row>
    <row r="94" spans="1:16" ht="20.25" customHeight="1">
      <c r="A94" s="109"/>
      <c r="B94" s="110"/>
      <c r="C94" s="116"/>
      <c r="D94" s="117"/>
      <c r="E94" s="117"/>
      <c r="F94" s="117"/>
      <c r="G94" s="117"/>
      <c r="H94" s="118"/>
      <c r="I94" s="116"/>
      <c r="J94" s="117"/>
      <c r="K94" s="118"/>
      <c r="L94" s="105"/>
      <c r="M94" s="115"/>
      <c r="N94" s="109"/>
      <c r="O94" s="156"/>
      <c r="P94" s="157"/>
    </row>
    <row r="95" spans="1:16" ht="20.25" customHeight="1">
      <c r="A95" s="107"/>
      <c r="B95" s="108"/>
      <c r="C95" s="111"/>
      <c r="D95" s="112"/>
      <c r="E95" s="112"/>
      <c r="F95" s="112"/>
      <c r="G95" s="112"/>
      <c r="H95" s="113"/>
      <c r="I95" s="111"/>
      <c r="J95" s="112"/>
      <c r="K95" s="113"/>
      <c r="L95" s="106"/>
      <c r="M95" s="114"/>
      <c r="N95" s="107"/>
      <c r="O95" s="158"/>
      <c r="P95" s="159"/>
    </row>
    <row r="96" spans="1:16" ht="20.25" customHeight="1">
      <c r="A96" s="107"/>
      <c r="B96" s="108"/>
      <c r="C96" s="111"/>
      <c r="D96" s="112"/>
      <c r="E96" s="112"/>
      <c r="F96" s="112"/>
      <c r="G96" s="112"/>
      <c r="H96" s="113"/>
      <c r="I96" s="111"/>
      <c r="J96" s="112"/>
      <c r="K96" s="113"/>
      <c r="L96" s="106"/>
      <c r="M96" s="114"/>
      <c r="N96" s="107"/>
      <c r="O96" s="158"/>
      <c r="P96" s="159"/>
    </row>
    <row r="97" spans="1:16" ht="20.25" customHeight="1">
      <c r="A97" s="109"/>
      <c r="B97" s="110"/>
      <c r="C97" s="116"/>
      <c r="D97" s="117"/>
      <c r="E97" s="117"/>
      <c r="F97" s="117"/>
      <c r="G97" s="117"/>
      <c r="H97" s="118"/>
      <c r="I97" s="116"/>
      <c r="J97" s="117"/>
      <c r="K97" s="118"/>
      <c r="L97" s="105"/>
      <c r="M97" s="115"/>
      <c r="N97" s="109"/>
      <c r="O97" s="156"/>
      <c r="P97" s="157"/>
    </row>
    <row r="98" spans="1:16" ht="20.25" customHeight="1">
      <c r="A98" s="107"/>
      <c r="B98" s="108"/>
      <c r="C98" s="111"/>
      <c r="D98" s="112"/>
      <c r="E98" s="112"/>
      <c r="F98" s="112"/>
      <c r="G98" s="112"/>
      <c r="H98" s="113"/>
      <c r="I98" s="111"/>
      <c r="J98" s="112"/>
      <c r="K98" s="113"/>
      <c r="L98" s="106"/>
      <c r="M98" s="114"/>
      <c r="N98" s="107"/>
      <c r="O98" s="158"/>
      <c r="P98" s="159"/>
    </row>
    <row r="99" spans="1:16" ht="20.25" customHeight="1">
      <c r="A99" s="107"/>
      <c r="B99" s="108"/>
      <c r="C99" s="111"/>
      <c r="D99" s="112"/>
      <c r="E99" s="112"/>
      <c r="F99" s="112"/>
      <c r="G99" s="112"/>
      <c r="H99" s="113"/>
      <c r="I99" s="111"/>
      <c r="J99" s="112"/>
      <c r="K99" s="113"/>
      <c r="L99" s="106"/>
      <c r="M99" s="114"/>
      <c r="N99" s="107"/>
      <c r="O99" s="158"/>
      <c r="P99" s="159"/>
    </row>
    <row r="100" spans="1:16" ht="20.25" customHeight="1">
      <c r="A100" s="109"/>
      <c r="B100" s="110"/>
      <c r="C100" s="116"/>
      <c r="D100" s="117"/>
      <c r="E100" s="117"/>
      <c r="F100" s="117"/>
      <c r="G100" s="117"/>
      <c r="H100" s="118"/>
      <c r="I100" s="116"/>
      <c r="J100" s="117"/>
      <c r="K100" s="118"/>
      <c r="L100" s="105"/>
      <c r="M100" s="115"/>
      <c r="N100" s="109"/>
      <c r="O100" s="156"/>
      <c r="P100" s="157"/>
    </row>
    <row r="101" spans="1:16" ht="20.25" customHeight="1">
      <c r="A101" s="107"/>
      <c r="B101" s="108"/>
      <c r="C101" s="111"/>
      <c r="D101" s="112"/>
      <c r="E101" s="112"/>
      <c r="F101" s="112"/>
      <c r="G101" s="112"/>
      <c r="H101" s="113"/>
      <c r="I101" s="111"/>
      <c r="J101" s="112"/>
      <c r="K101" s="113"/>
      <c r="L101" s="106"/>
      <c r="M101" s="114"/>
      <c r="N101" s="107"/>
      <c r="O101" s="158"/>
      <c r="P101" s="159"/>
    </row>
    <row r="102" spans="1:16" ht="20.25" customHeight="1">
      <c r="A102" s="107"/>
      <c r="B102" s="108"/>
      <c r="C102" s="111"/>
      <c r="D102" s="112"/>
      <c r="E102" s="112"/>
      <c r="F102" s="112"/>
      <c r="G102" s="112"/>
      <c r="H102" s="113"/>
      <c r="I102" s="111"/>
      <c r="J102" s="112"/>
      <c r="K102" s="113"/>
      <c r="L102" s="106"/>
      <c r="M102" s="114"/>
      <c r="N102" s="107"/>
      <c r="O102" s="158"/>
      <c r="P102" s="159"/>
    </row>
    <row r="103" spans="1:16" ht="13.5">
      <c r="A103" s="33"/>
      <c r="B103" s="33"/>
      <c r="C103" s="33"/>
      <c r="D103" s="33"/>
      <c r="E103" s="33"/>
      <c r="F103" s="33"/>
      <c r="G103" s="33"/>
      <c r="H103" s="33"/>
      <c r="I103" s="33"/>
      <c r="J103" s="33"/>
      <c r="K103" s="33"/>
      <c r="L103" s="33"/>
      <c r="M103" s="33"/>
      <c r="N103" s="33"/>
      <c r="O103" s="33"/>
      <c r="P103" s="33"/>
    </row>
    <row r="104" spans="1:16" ht="13.5">
      <c r="A104" s="33"/>
      <c r="B104" s="33"/>
      <c r="C104" s="33"/>
      <c r="D104" s="33"/>
      <c r="E104" s="33"/>
      <c r="F104" s="33"/>
      <c r="G104" s="33"/>
      <c r="H104" s="33"/>
      <c r="I104" s="33"/>
      <c r="J104" s="33"/>
      <c r="K104" s="33"/>
      <c r="L104" s="33"/>
      <c r="M104" s="33"/>
      <c r="N104" s="33"/>
      <c r="O104" s="33"/>
      <c r="P104" s="33"/>
    </row>
  </sheetData>
  <sheetProtection password="CF4D" sheet="1" objects="1" scenarios="1" selectLockedCells="1"/>
  <mergeCells count="431">
    <mergeCell ref="O80:P80"/>
    <mergeCell ref="O90:P90"/>
    <mergeCell ref="O91:P91"/>
    <mergeCell ref="O98:P98"/>
    <mergeCell ref="O99:P99"/>
    <mergeCell ref="O100:P100"/>
    <mergeCell ref="O95:P95"/>
    <mergeCell ref="O96:P96"/>
    <mergeCell ref="O97:P97"/>
    <mergeCell ref="O92:P92"/>
    <mergeCell ref="O93:P93"/>
    <mergeCell ref="O84:P84"/>
    <mergeCell ref="O85:P85"/>
    <mergeCell ref="O86:P86"/>
    <mergeCell ref="O87:P87"/>
    <mergeCell ref="O88:P88"/>
    <mergeCell ref="O101:P101"/>
    <mergeCell ref="O102:P102"/>
    <mergeCell ref="O94:P94"/>
    <mergeCell ref="O76:P76"/>
    <mergeCell ref="O77:P77"/>
    <mergeCell ref="O78:P78"/>
    <mergeCell ref="O81:P81"/>
    <mergeCell ref="O82:P82"/>
    <mergeCell ref="O83:P83"/>
    <mergeCell ref="O89:P89"/>
    <mergeCell ref="O71:P71"/>
    <mergeCell ref="O72:P72"/>
    <mergeCell ref="O73:P73"/>
    <mergeCell ref="O74:P74"/>
    <mergeCell ref="O75:P75"/>
    <mergeCell ref="O79:P79"/>
    <mergeCell ref="O62:P62"/>
    <mergeCell ref="O63:P63"/>
    <mergeCell ref="O64:P64"/>
    <mergeCell ref="O65:P65"/>
    <mergeCell ref="O66:P66"/>
    <mergeCell ref="O67:P67"/>
    <mergeCell ref="O69:P69"/>
    <mergeCell ref="O70:P70"/>
    <mergeCell ref="O68:P68"/>
    <mergeCell ref="O53:P53"/>
    <mergeCell ref="O54:P54"/>
    <mergeCell ref="O55:P55"/>
    <mergeCell ref="O56:P56"/>
    <mergeCell ref="O57:P57"/>
    <mergeCell ref="O58:P58"/>
    <mergeCell ref="O59:P59"/>
    <mergeCell ref="O61:P61"/>
    <mergeCell ref="O44:P44"/>
    <mergeCell ref="O45:P45"/>
    <mergeCell ref="O46:P46"/>
    <mergeCell ref="O47:P47"/>
    <mergeCell ref="O48:P48"/>
    <mergeCell ref="O49:P49"/>
    <mergeCell ref="O50:P50"/>
    <mergeCell ref="O51:P51"/>
    <mergeCell ref="O39:P39"/>
    <mergeCell ref="O40:P40"/>
    <mergeCell ref="O41:P41"/>
    <mergeCell ref="O42:P42"/>
    <mergeCell ref="O43:P43"/>
    <mergeCell ref="O60:P60"/>
    <mergeCell ref="O27:P27"/>
    <mergeCell ref="O28:P28"/>
    <mergeCell ref="O29:P29"/>
    <mergeCell ref="O30:P30"/>
    <mergeCell ref="O31:P31"/>
    <mergeCell ref="O52:P52"/>
    <mergeCell ref="O35:P35"/>
    <mergeCell ref="O36:P36"/>
    <mergeCell ref="O37:P37"/>
    <mergeCell ref="O38:P38"/>
    <mergeCell ref="O32:P32"/>
    <mergeCell ref="O33:P33"/>
    <mergeCell ref="O34:P34"/>
    <mergeCell ref="C25:H25"/>
    <mergeCell ref="I25:K25"/>
    <mergeCell ref="M25:N25"/>
    <mergeCell ref="M33:N33"/>
    <mergeCell ref="C31:H31"/>
    <mergeCell ref="M31:N31"/>
    <mergeCell ref="M32:N32"/>
    <mergeCell ref="I45:K45"/>
    <mergeCell ref="M23:N23"/>
    <mergeCell ref="O23:P23"/>
    <mergeCell ref="O24:P24"/>
    <mergeCell ref="O25:P25"/>
    <mergeCell ref="C24:H24"/>
    <mergeCell ref="I24:K24"/>
    <mergeCell ref="M24:N24"/>
    <mergeCell ref="I23:K23"/>
    <mergeCell ref="C23:H23"/>
    <mergeCell ref="I32:K32"/>
    <mergeCell ref="A27:B27"/>
    <mergeCell ref="C27:H27"/>
    <mergeCell ref="I47:K47"/>
    <mergeCell ref="C41:H41"/>
    <mergeCell ref="A37:B37"/>
    <mergeCell ref="C37:H37"/>
    <mergeCell ref="C33:H33"/>
    <mergeCell ref="I43:K43"/>
    <mergeCell ref="I44:K44"/>
    <mergeCell ref="I49:K49"/>
    <mergeCell ref="C49:H49"/>
    <mergeCell ref="I27:K27"/>
    <mergeCell ref="I26:K26"/>
    <mergeCell ref="I29:K29"/>
    <mergeCell ref="I30:K30"/>
    <mergeCell ref="C28:H28"/>
    <mergeCell ref="I28:K28"/>
    <mergeCell ref="C48:H48"/>
    <mergeCell ref="I38:K38"/>
    <mergeCell ref="C44:H44"/>
    <mergeCell ref="A52:B52"/>
    <mergeCell ref="C50:H50"/>
    <mergeCell ref="M49:N49"/>
    <mergeCell ref="A20:B20"/>
    <mergeCell ref="A47:B47"/>
    <mergeCell ref="C47:H47"/>
    <mergeCell ref="M47:N47"/>
    <mergeCell ref="C26:H26"/>
    <mergeCell ref="I48:K48"/>
    <mergeCell ref="M42:N42"/>
    <mergeCell ref="I42:K42"/>
    <mergeCell ref="I41:K41"/>
    <mergeCell ref="M45:N45"/>
    <mergeCell ref="A45:B45"/>
    <mergeCell ref="M48:N48"/>
    <mergeCell ref="C45:H45"/>
    <mergeCell ref="M46:N46"/>
    <mergeCell ref="C43:H43"/>
    <mergeCell ref="M43:N43"/>
    <mergeCell ref="C40:H40"/>
    <mergeCell ref="M40:N40"/>
    <mergeCell ref="I39:K39"/>
    <mergeCell ref="I40:K40"/>
    <mergeCell ref="I46:K46"/>
    <mergeCell ref="M41:N41"/>
    <mergeCell ref="C46:H46"/>
    <mergeCell ref="M44:N44"/>
    <mergeCell ref="C39:H39"/>
    <mergeCell ref="C42:H42"/>
    <mergeCell ref="C38:H38"/>
    <mergeCell ref="M38:N38"/>
    <mergeCell ref="C35:H35"/>
    <mergeCell ref="M35:N35"/>
    <mergeCell ref="C36:H36"/>
    <mergeCell ref="M39:N39"/>
    <mergeCell ref="C32:H32"/>
    <mergeCell ref="M36:N36"/>
    <mergeCell ref="I35:K35"/>
    <mergeCell ref="I36:K36"/>
    <mergeCell ref="I37:K37"/>
    <mergeCell ref="C34:H34"/>
    <mergeCell ref="M34:N34"/>
    <mergeCell ref="I33:K33"/>
    <mergeCell ref="I34:K34"/>
    <mergeCell ref="M37:N37"/>
    <mergeCell ref="C29:H29"/>
    <mergeCell ref="M29:N29"/>
    <mergeCell ref="C30:H30"/>
    <mergeCell ref="M30:N30"/>
    <mergeCell ref="A1:P1"/>
    <mergeCell ref="K12:M12"/>
    <mergeCell ref="B3:F3"/>
    <mergeCell ref="B4:F4"/>
    <mergeCell ref="B5:F5"/>
    <mergeCell ref="O26:P26"/>
    <mergeCell ref="G4:H4"/>
    <mergeCell ref="A9:P9"/>
    <mergeCell ref="G10:N10"/>
    <mergeCell ref="C6:F6"/>
    <mergeCell ref="C7:F7"/>
    <mergeCell ref="A3:A5"/>
    <mergeCell ref="G5:H5"/>
    <mergeCell ref="C8:J8"/>
    <mergeCell ref="F13:G13"/>
    <mergeCell ref="N4:P4"/>
    <mergeCell ref="A15:P15"/>
    <mergeCell ref="C10:D10"/>
    <mergeCell ref="C11:E11"/>
    <mergeCell ref="H12:J12"/>
    <mergeCell ref="D12:E12"/>
    <mergeCell ref="B13:E13"/>
    <mergeCell ref="J7:M7"/>
    <mergeCell ref="F12:G12"/>
    <mergeCell ref="F18:M18"/>
    <mergeCell ref="E16:M16"/>
    <mergeCell ref="D21:G21"/>
    <mergeCell ref="I21:P21"/>
    <mergeCell ref="M50:N50"/>
    <mergeCell ref="C51:H51"/>
    <mergeCell ref="M51:N51"/>
    <mergeCell ref="D20:P20"/>
    <mergeCell ref="F17:M17"/>
    <mergeCell ref="M28:N28"/>
    <mergeCell ref="C52:H52"/>
    <mergeCell ref="M52:N52"/>
    <mergeCell ref="M27:N27"/>
    <mergeCell ref="M26:N26"/>
    <mergeCell ref="I31:K31"/>
    <mergeCell ref="C53:H53"/>
    <mergeCell ref="M53:N53"/>
    <mergeCell ref="I50:K50"/>
    <mergeCell ref="I51:K51"/>
    <mergeCell ref="I52:K52"/>
    <mergeCell ref="C54:H54"/>
    <mergeCell ref="M54:N54"/>
    <mergeCell ref="I53:K53"/>
    <mergeCell ref="M55:N55"/>
    <mergeCell ref="C56:H56"/>
    <mergeCell ref="M56:N56"/>
    <mergeCell ref="I56:K56"/>
    <mergeCell ref="I54:K54"/>
    <mergeCell ref="I55:K55"/>
    <mergeCell ref="C55:H55"/>
    <mergeCell ref="M60:N60"/>
    <mergeCell ref="A57:B57"/>
    <mergeCell ref="C57:H57"/>
    <mergeCell ref="M57:N57"/>
    <mergeCell ref="C58:H58"/>
    <mergeCell ref="M58:N58"/>
    <mergeCell ref="I57:K57"/>
    <mergeCell ref="I58:K58"/>
    <mergeCell ref="C61:H61"/>
    <mergeCell ref="M61:N61"/>
    <mergeCell ref="A61:B61"/>
    <mergeCell ref="A63:B63"/>
    <mergeCell ref="I59:K59"/>
    <mergeCell ref="I60:K60"/>
    <mergeCell ref="I61:K61"/>
    <mergeCell ref="C59:H59"/>
    <mergeCell ref="M59:N59"/>
    <mergeCell ref="C60:H60"/>
    <mergeCell ref="C64:H64"/>
    <mergeCell ref="M64:N64"/>
    <mergeCell ref="I62:K62"/>
    <mergeCell ref="I63:K63"/>
    <mergeCell ref="I64:K64"/>
    <mergeCell ref="A62:B62"/>
    <mergeCell ref="C62:H62"/>
    <mergeCell ref="M62:N62"/>
    <mergeCell ref="C63:H63"/>
    <mergeCell ref="M63:N63"/>
    <mergeCell ref="C67:H67"/>
    <mergeCell ref="M67:N67"/>
    <mergeCell ref="I65:K65"/>
    <mergeCell ref="I66:K66"/>
    <mergeCell ref="I67:K67"/>
    <mergeCell ref="C65:H65"/>
    <mergeCell ref="M65:N65"/>
    <mergeCell ref="C66:H66"/>
    <mergeCell ref="M66:N66"/>
    <mergeCell ref="C70:H70"/>
    <mergeCell ref="M70:N70"/>
    <mergeCell ref="I68:K68"/>
    <mergeCell ref="I69:K69"/>
    <mergeCell ref="I70:K70"/>
    <mergeCell ref="C68:H68"/>
    <mergeCell ref="M68:N68"/>
    <mergeCell ref="C69:H69"/>
    <mergeCell ref="M69:N69"/>
    <mergeCell ref="C73:H73"/>
    <mergeCell ref="M73:N73"/>
    <mergeCell ref="I71:K71"/>
    <mergeCell ref="I72:K72"/>
    <mergeCell ref="I73:K73"/>
    <mergeCell ref="C71:H71"/>
    <mergeCell ref="M71:N71"/>
    <mergeCell ref="C72:H72"/>
    <mergeCell ref="M72:N72"/>
    <mergeCell ref="C76:H76"/>
    <mergeCell ref="M76:N76"/>
    <mergeCell ref="I74:K74"/>
    <mergeCell ref="I75:K75"/>
    <mergeCell ref="I76:K76"/>
    <mergeCell ref="C74:H74"/>
    <mergeCell ref="M74:N74"/>
    <mergeCell ref="C75:H75"/>
    <mergeCell ref="M75:N75"/>
    <mergeCell ref="C79:H79"/>
    <mergeCell ref="M79:N79"/>
    <mergeCell ref="I77:K77"/>
    <mergeCell ref="I78:K78"/>
    <mergeCell ref="I79:K79"/>
    <mergeCell ref="A77:B77"/>
    <mergeCell ref="C77:H77"/>
    <mergeCell ref="M77:N77"/>
    <mergeCell ref="C78:H78"/>
    <mergeCell ref="M78:N78"/>
    <mergeCell ref="C82:H82"/>
    <mergeCell ref="M82:N82"/>
    <mergeCell ref="I80:K80"/>
    <mergeCell ref="I81:K81"/>
    <mergeCell ref="I82:K82"/>
    <mergeCell ref="C80:H80"/>
    <mergeCell ref="M80:N80"/>
    <mergeCell ref="C81:H81"/>
    <mergeCell ref="M81:N81"/>
    <mergeCell ref="C85:H85"/>
    <mergeCell ref="M85:N85"/>
    <mergeCell ref="I83:K83"/>
    <mergeCell ref="I84:K84"/>
    <mergeCell ref="I85:K85"/>
    <mergeCell ref="C83:H83"/>
    <mergeCell ref="M83:N83"/>
    <mergeCell ref="C84:H84"/>
    <mergeCell ref="M84:N84"/>
    <mergeCell ref="C88:H88"/>
    <mergeCell ref="M88:N88"/>
    <mergeCell ref="I86:K86"/>
    <mergeCell ref="I87:K87"/>
    <mergeCell ref="I88:K88"/>
    <mergeCell ref="C86:H86"/>
    <mergeCell ref="M86:N86"/>
    <mergeCell ref="C87:H87"/>
    <mergeCell ref="M87:N87"/>
    <mergeCell ref="M91:N91"/>
    <mergeCell ref="I89:K89"/>
    <mergeCell ref="I90:K90"/>
    <mergeCell ref="I91:K91"/>
    <mergeCell ref="C89:H89"/>
    <mergeCell ref="M89:N89"/>
    <mergeCell ref="C90:H90"/>
    <mergeCell ref="M90:N90"/>
    <mergeCell ref="C97:H97"/>
    <mergeCell ref="C94:H94"/>
    <mergeCell ref="M94:N94"/>
    <mergeCell ref="I92:K92"/>
    <mergeCell ref="I93:K93"/>
    <mergeCell ref="I94:K94"/>
    <mergeCell ref="C92:H92"/>
    <mergeCell ref="M92:N92"/>
    <mergeCell ref="R12:R32"/>
    <mergeCell ref="I99:K99"/>
    <mergeCell ref="I100:K100"/>
    <mergeCell ref="C95:H95"/>
    <mergeCell ref="M95:N95"/>
    <mergeCell ref="C96:H96"/>
    <mergeCell ref="M96:N96"/>
    <mergeCell ref="C93:H93"/>
    <mergeCell ref="M93:N93"/>
    <mergeCell ref="C91:H91"/>
    <mergeCell ref="A102:B102"/>
    <mergeCell ref="C102:H102"/>
    <mergeCell ref="M102:N102"/>
    <mergeCell ref="M97:N97"/>
    <mergeCell ref="I95:K95"/>
    <mergeCell ref="I96:K96"/>
    <mergeCell ref="I97:K97"/>
    <mergeCell ref="C100:H100"/>
    <mergeCell ref="M100:N100"/>
    <mergeCell ref="I98:K98"/>
    <mergeCell ref="C98:H98"/>
    <mergeCell ref="M98:N98"/>
    <mergeCell ref="C99:H99"/>
    <mergeCell ref="M99:N99"/>
    <mergeCell ref="I101:K101"/>
    <mergeCell ref="I102:K102"/>
    <mergeCell ref="C101:H101"/>
    <mergeCell ref="M101:N101"/>
    <mergeCell ref="A23:B23"/>
    <mergeCell ref="A24:B24"/>
    <mergeCell ref="A25:B25"/>
    <mergeCell ref="A26:B26"/>
    <mergeCell ref="A28:B28"/>
    <mergeCell ref="A29:B29"/>
    <mergeCell ref="A30:B30"/>
    <mergeCell ref="A31:B31"/>
    <mergeCell ref="A33:B33"/>
    <mergeCell ref="A34:B34"/>
    <mergeCell ref="A35:B35"/>
    <mergeCell ref="A36:B36"/>
    <mergeCell ref="A32:B32"/>
    <mergeCell ref="A38:B38"/>
    <mergeCell ref="A39:B39"/>
    <mergeCell ref="A40:B40"/>
    <mergeCell ref="A41:B41"/>
    <mergeCell ref="A43:B43"/>
    <mergeCell ref="A44:B44"/>
    <mergeCell ref="A42:B42"/>
    <mergeCell ref="A46:B46"/>
    <mergeCell ref="A48:B48"/>
    <mergeCell ref="A49:B49"/>
    <mergeCell ref="A50:B50"/>
    <mergeCell ref="A51:B51"/>
    <mergeCell ref="A53:B53"/>
    <mergeCell ref="A54:B54"/>
    <mergeCell ref="A55:B55"/>
    <mergeCell ref="A56:B56"/>
    <mergeCell ref="A58:B58"/>
    <mergeCell ref="A59:B59"/>
    <mergeCell ref="A60:B60"/>
    <mergeCell ref="A64:B64"/>
    <mergeCell ref="A65:B65"/>
    <mergeCell ref="A66:B66"/>
    <mergeCell ref="A68:B68"/>
    <mergeCell ref="A69:B69"/>
    <mergeCell ref="A70:B70"/>
    <mergeCell ref="A67:B67"/>
    <mergeCell ref="A71:B71"/>
    <mergeCell ref="A73:B73"/>
    <mergeCell ref="A74:B74"/>
    <mergeCell ref="A75:B75"/>
    <mergeCell ref="A76:B76"/>
    <mergeCell ref="A78:B78"/>
    <mergeCell ref="A72:B72"/>
    <mergeCell ref="A79:B79"/>
    <mergeCell ref="A80:B80"/>
    <mergeCell ref="A81:B81"/>
    <mergeCell ref="A83:B83"/>
    <mergeCell ref="A84:B84"/>
    <mergeCell ref="A85:B85"/>
    <mergeCell ref="A82:B82"/>
    <mergeCell ref="A86:B86"/>
    <mergeCell ref="A88:B88"/>
    <mergeCell ref="A89:B89"/>
    <mergeCell ref="A90:B90"/>
    <mergeCell ref="A91:B91"/>
    <mergeCell ref="A93:B93"/>
    <mergeCell ref="A92:B92"/>
    <mergeCell ref="A87:B87"/>
    <mergeCell ref="A101:B101"/>
    <mergeCell ref="A94:B94"/>
    <mergeCell ref="A95:B95"/>
    <mergeCell ref="A96:B96"/>
    <mergeCell ref="A98:B98"/>
    <mergeCell ref="A99:B99"/>
    <mergeCell ref="A100:B100"/>
    <mergeCell ref="A97:B97"/>
  </mergeCells>
  <conditionalFormatting sqref="A13 I5 B3 C11 K13:P13 G3 I3 N12:P12 L4:N4">
    <cfRule type="cellIs" priority="10" dxfId="6" operator="equal">
      <formula>0</formula>
    </cfRule>
  </conditionalFormatting>
  <conditionalFormatting sqref="J7">
    <cfRule type="cellIs" priority="6" dxfId="6" operator="equal">
      <formula>0</formula>
    </cfRule>
  </conditionalFormatting>
  <conditionalFormatting sqref="I4">
    <cfRule type="cellIs" priority="5" dxfId="6" operator="equal">
      <formula>0</formula>
    </cfRule>
  </conditionalFormatting>
  <conditionalFormatting sqref="B6:C6 B7:B8">
    <cfRule type="cellIs" priority="4" dxfId="6" operator="equal">
      <formula>0</formula>
    </cfRule>
  </conditionalFormatting>
  <conditionalFormatting sqref="C8">
    <cfRule type="cellIs" priority="2" dxfId="6" operator="equal">
      <formula>0</formula>
    </cfRule>
  </conditionalFormatting>
  <conditionalFormatting sqref="C7">
    <cfRule type="cellIs" priority="3" dxfId="6" operator="equal">
      <formula>0</formula>
    </cfRule>
  </conditionalFormatting>
  <dataValidations count="3">
    <dataValidation showInputMessage="1" showErrorMessage="1" sqref="I2:P2"/>
    <dataValidation type="list" allowBlank="1" showInputMessage="1" showErrorMessage="1" sqref="M26:N102">
      <formula1>ak</formula1>
    </dataValidation>
    <dataValidation type="list" allowBlank="1" showInputMessage="1" showErrorMessage="1" sqref="O23:P102">
      <formula1>$L$4:$P$4</formula1>
    </dataValidation>
  </dataValidations>
  <printOptions horizontalCentered="1" verticalCentered="1"/>
  <pageMargins left="0.3937007874015748" right="0.2755905511811024" top="0.35433070866141736" bottom="0.3937007874015748" header="0.2362204724409449" footer="0.1968503937007874"/>
  <pageSetup fitToHeight="2" fitToWidth="1" horizontalDpi="600" verticalDpi="600" orientation="portrait" paperSize="9" scale="45" r:id="rId2"/>
  <headerFooter>
    <oddFooter>&amp;L&amp;D&amp;R&amp;F</oddFooter>
  </headerFooter>
  <colBreaks count="1" manualBreakCount="1">
    <brk id="16" max="65535" man="1"/>
  </colBreaks>
  <drawing r:id="rId1"/>
</worksheet>
</file>

<file path=xl/worksheets/sheet2.xml><?xml version="1.0" encoding="utf-8"?>
<worksheet xmlns="http://schemas.openxmlformats.org/spreadsheetml/2006/main" xmlns:r="http://schemas.openxmlformats.org/officeDocument/2006/relationships">
  <sheetPr codeName="Tabelle2"/>
  <dimension ref="A1:AF108"/>
  <sheetViews>
    <sheetView zoomScalePageLayoutView="0" workbookViewId="0" topLeftCell="A1">
      <pane xSplit="1" topLeftCell="M1" activePane="topRight" state="frozen"/>
      <selection pane="topLeft" activeCell="C24" sqref="C24:H24"/>
      <selection pane="topRight" activeCell="S17" sqref="S17"/>
    </sheetView>
  </sheetViews>
  <sheetFormatPr defaultColWidth="11.00390625" defaultRowHeight="14.25"/>
  <cols>
    <col min="1" max="1" width="38.25390625" style="0" customWidth="1"/>
    <col min="2" max="2" width="9.25390625" style="47" bestFit="1" customWidth="1"/>
    <col min="3" max="4" width="28.00390625" style="0" bestFit="1" customWidth="1"/>
    <col min="5" max="5" width="19.125" style="0" bestFit="1" customWidth="1"/>
    <col min="6" max="6" width="14.875" style="0" bestFit="1" customWidth="1"/>
    <col min="7" max="7" width="11.50390625" style="0" bestFit="1" customWidth="1"/>
    <col min="8" max="8" width="41.75390625" style="0" customWidth="1"/>
    <col min="9" max="9" width="13.25390625" style="0" customWidth="1"/>
    <col min="10" max="10" width="10.125" style="20" bestFit="1" customWidth="1"/>
    <col min="11" max="12" width="10.125" style="20" customWidth="1"/>
    <col min="13" max="13" width="11.75390625" style="0" customWidth="1"/>
    <col min="14" max="14" width="19.125" style="0" bestFit="1" customWidth="1"/>
    <col min="15" max="16" width="10.50390625" style="0" bestFit="1" customWidth="1"/>
    <col min="17" max="18" width="5.50390625" style="0" bestFit="1" customWidth="1"/>
    <col min="19" max="19" width="17.25390625" style="0" customWidth="1"/>
    <col min="20" max="21" width="5.50390625" style="0" bestFit="1" customWidth="1"/>
    <col min="22" max="22" width="4.25390625" style="0" customWidth="1"/>
    <col min="23" max="25" width="5.50390625" style="0" bestFit="1" customWidth="1"/>
    <col min="26" max="26" width="5.375" style="0" bestFit="1" customWidth="1"/>
    <col min="29" max="29" width="31.375" style="0" bestFit="1" customWidth="1"/>
  </cols>
  <sheetData>
    <row r="1" spans="2:26" ht="13.5">
      <c r="B1" s="47" t="s">
        <v>747</v>
      </c>
      <c r="N1" s="21"/>
      <c r="O1" s="21"/>
      <c r="P1" s="21"/>
      <c r="Q1" s="22" t="s">
        <v>634</v>
      </c>
      <c r="R1" s="23"/>
      <c r="S1" s="24"/>
      <c r="T1" s="24"/>
      <c r="U1" s="23"/>
      <c r="V1" s="25" t="s">
        <v>635</v>
      </c>
      <c r="W1" s="26"/>
      <c r="X1" s="27"/>
      <c r="Y1" s="27"/>
      <c r="Z1" s="27"/>
    </row>
    <row r="2" spans="1:32" s="10" customFormat="1" ht="13.5">
      <c r="A2" s="10" t="s">
        <v>3</v>
      </c>
      <c r="B2" s="48"/>
      <c r="C2" s="10" t="s">
        <v>4</v>
      </c>
      <c r="D2" s="10" t="s">
        <v>7</v>
      </c>
      <c r="E2" s="10" t="s">
        <v>8</v>
      </c>
      <c r="F2" s="10" t="s">
        <v>5</v>
      </c>
      <c r="G2" s="10" t="s">
        <v>14</v>
      </c>
      <c r="H2" s="10" t="s">
        <v>6</v>
      </c>
      <c r="I2" s="10" t="s">
        <v>9</v>
      </c>
      <c r="J2" s="28" t="s">
        <v>13</v>
      </c>
      <c r="K2" s="28" t="s">
        <v>835</v>
      </c>
      <c r="L2" s="28" t="s">
        <v>836</v>
      </c>
      <c r="M2" s="29" t="s">
        <v>62</v>
      </c>
      <c r="N2" s="29" t="s">
        <v>63</v>
      </c>
      <c r="O2" s="10" t="s">
        <v>629</v>
      </c>
      <c r="P2" s="10" t="s">
        <v>630</v>
      </c>
      <c r="Q2" s="10" t="s">
        <v>53</v>
      </c>
      <c r="R2" s="10" t="s">
        <v>54</v>
      </c>
      <c r="S2" s="10" t="s">
        <v>10</v>
      </c>
      <c r="T2" s="10" t="s">
        <v>11</v>
      </c>
      <c r="U2" s="10" t="s">
        <v>12</v>
      </c>
      <c r="V2" s="10" t="s">
        <v>55</v>
      </c>
      <c r="W2" s="10" t="s">
        <v>631</v>
      </c>
      <c r="X2" s="10" t="s">
        <v>632</v>
      </c>
      <c r="Y2" s="10" t="s">
        <v>633</v>
      </c>
      <c r="AA2" t="s">
        <v>683</v>
      </c>
      <c r="AB2" t="s">
        <v>684</v>
      </c>
      <c r="AC2" t="s">
        <v>685</v>
      </c>
      <c r="AF2" s="35"/>
    </row>
    <row r="3" spans="1:29" ht="15" thickBot="1">
      <c r="A3" t="s">
        <v>740</v>
      </c>
      <c r="B3" s="49" t="s">
        <v>737</v>
      </c>
      <c r="C3" t="s">
        <v>690</v>
      </c>
      <c r="D3" t="s">
        <v>51</v>
      </c>
      <c r="E3" s="44" t="s">
        <v>50</v>
      </c>
      <c r="F3" s="1" t="s">
        <v>736</v>
      </c>
      <c r="G3" s="1"/>
      <c r="H3" t="s">
        <v>964</v>
      </c>
      <c r="I3" s="88">
        <f>O3-14</f>
        <v>44884</v>
      </c>
      <c r="J3" s="60">
        <v>54</v>
      </c>
      <c r="K3" s="60">
        <v>60</v>
      </c>
      <c r="L3" s="20">
        <v>14</v>
      </c>
      <c r="M3" t="s">
        <v>967</v>
      </c>
      <c r="N3" t="s">
        <v>968</v>
      </c>
      <c r="O3" s="57">
        <v>44898</v>
      </c>
      <c r="P3" s="57">
        <f aca="true" t="shared" si="0" ref="P3:P10">O3+1</f>
        <v>44899</v>
      </c>
      <c r="Q3" s="63">
        <v>0.375</v>
      </c>
      <c r="R3" s="63">
        <v>0.5208333333333334</v>
      </c>
      <c r="S3" s="63" t="s">
        <v>970</v>
      </c>
      <c r="T3" s="63"/>
      <c r="U3" s="63"/>
      <c r="V3" s="63"/>
      <c r="W3" s="63"/>
      <c r="X3" s="63"/>
      <c r="Y3" s="63"/>
      <c r="Z3" s="63"/>
      <c r="AA3" s="35" t="s">
        <v>686</v>
      </c>
      <c r="AB3" s="35" t="s">
        <v>687</v>
      </c>
      <c r="AC3" s="35" t="s">
        <v>682</v>
      </c>
    </row>
    <row r="4" spans="1:29" ht="15" thickBot="1">
      <c r="A4" t="s">
        <v>743</v>
      </c>
      <c r="B4" s="49" t="s">
        <v>739</v>
      </c>
      <c r="C4" t="s">
        <v>690</v>
      </c>
      <c r="D4" t="s">
        <v>51</v>
      </c>
      <c r="E4" t="s">
        <v>50</v>
      </c>
      <c r="F4" s="1" t="s">
        <v>736</v>
      </c>
      <c r="G4" s="1"/>
      <c r="H4" t="s">
        <v>964</v>
      </c>
      <c r="I4" s="88">
        <f aca="true" t="shared" si="1" ref="I4:I10">O4-14</f>
        <v>44835</v>
      </c>
      <c r="J4" s="60">
        <v>36</v>
      </c>
      <c r="K4" s="60">
        <v>40</v>
      </c>
      <c r="L4" s="20">
        <v>18</v>
      </c>
      <c r="M4" t="s">
        <v>947</v>
      </c>
      <c r="N4" t="s">
        <v>834</v>
      </c>
      <c r="O4" s="57">
        <v>44849</v>
      </c>
      <c r="P4" s="57">
        <f t="shared" si="0"/>
        <v>44850</v>
      </c>
      <c r="Q4" s="63">
        <v>0.375</v>
      </c>
      <c r="R4" s="63">
        <v>0.5208333333333334</v>
      </c>
      <c r="S4" s="63" t="s">
        <v>970</v>
      </c>
      <c r="T4" s="63"/>
      <c r="U4" s="63"/>
      <c r="V4" s="63"/>
      <c r="W4" s="63"/>
      <c r="X4" s="63"/>
      <c r="Y4" s="63"/>
      <c r="Z4" s="20"/>
      <c r="AA4" s="35" t="s">
        <v>686</v>
      </c>
      <c r="AB4" s="35" t="s">
        <v>687</v>
      </c>
      <c r="AC4" s="35" t="s">
        <v>682</v>
      </c>
    </row>
    <row r="5" spans="1:29" ht="15" thickBot="1">
      <c r="A5" t="s">
        <v>966</v>
      </c>
      <c r="B5" s="49" t="s">
        <v>737</v>
      </c>
      <c r="C5" t="s">
        <v>969</v>
      </c>
      <c r="D5" t="s">
        <v>961</v>
      </c>
      <c r="E5" t="s">
        <v>962</v>
      </c>
      <c r="F5" s="1" t="s">
        <v>963</v>
      </c>
      <c r="G5" s="1"/>
      <c r="H5" t="s">
        <v>965</v>
      </c>
      <c r="I5" s="88">
        <f t="shared" si="1"/>
        <v>44926</v>
      </c>
      <c r="J5" s="60">
        <v>54</v>
      </c>
      <c r="K5" s="60">
        <v>60</v>
      </c>
      <c r="L5" s="20">
        <v>22</v>
      </c>
      <c r="M5" t="s">
        <v>637</v>
      </c>
      <c r="N5" t="s">
        <v>636</v>
      </c>
      <c r="O5" s="57">
        <v>44940</v>
      </c>
      <c r="P5" s="57">
        <f t="shared" si="0"/>
        <v>44941</v>
      </c>
      <c r="Q5" s="63">
        <v>0.375</v>
      </c>
      <c r="R5" s="63">
        <v>0.5625</v>
      </c>
      <c r="S5" s="63" t="s">
        <v>628</v>
      </c>
      <c r="T5" s="63"/>
      <c r="U5" s="63"/>
      <c r="V5" s="63"/>
      <c r="W5" s="63"/>
      <c r="X5" s="63"/>
      <c r="Y5" s="63"/>
      <c r="Z5" s="20"/>
      <c r="AA5" s="35" t="s">
        <v>686</v>
      </c>
      <c r="AB5" s="35" t="s">
        <v>687</v>
      </c>
      <c r="AC5" s="35" t="s">
        <v>682</v>
      </c>
    </row>
    <row r="6" spans="1:31" ht="15" thickBot="1">
      <c r="A6" t="s">
        <v>742</v>
      </c>
      <c r="B6" s="49" t="s">
        <v>738</v>
      </c>
      <c r="C6" t="s">
        <v>690</v>
      </c>
      <c r="D6" t="s">
        <v>51</v>
      </c>
      <c r="E6" t="s">
        <v>50</v>
      </c>
      <c r="F6" s="1" t="s">
        <v>736</v>
      </c>
      <c r="G6" s="1"/>
      <c r="H6" t="s">
        <v>964</v>
      </c>
      <c r="I6" s="88">
        <f t="shared" si="1"/>
        <v>44947</v>
      </c>
      <c r="J6" s="60">
        <v>18</v>
      </c>
      <c r="K6" s="60">
        <v>20</v>
      </c>
      <c r="L6" s="20">
        <v>32</v>
      </c>
      <c r="M6" t="s">
        <v>948</v>
      </c>
      <c r="N6" t="s">
        <v>64</v>
      </c>
      <c r="O6" s="57">
        <v>44961</v>
      </c>
      <c r="P6" s="57">
        <f t="shared" si="0"/>
        <v>44962</v>
      </c>
      <c r="Q6" s="63">
        <v>0.375</v>
      </c>
      <c r="R6" s="63">
        <v>0.5208333333333334</v>
      </c>
      <c r="S6" s="63">
        <v>0.6666666666666666</v>
      </c>
      <c r="T6" s="63"/>
      <c r="U6" s="63"/>
      <c r="V6" s="63"/>
      <c r="W6" s="63"/>
      <c r="X6" s="63"/>
      <c r="Y6" s="63"/>
      <c r="Z6" s="20"/>
      <c r="AA6" s="35" t="s">
        <v>686</v>
      </c>
      <c r="AB6" s="35" t="s">
        <v>687</v>
      </c>
      <c r="AC6" s="35" t="s">
        <v>682</v>
      </c>
      <c r="AD6" s="35"/>
      <c r="AE6" s="35"/>
    </row>
    <row r="7" spans="1:29" ht="15" thickBot="1">
      <c r="A7" t="s">
        <v>746</v>
      </c>
      <c r="B7" s="49" t="s">
        <v>738</v>
      </c>
      <c r="C7" t="s">
        <v>690</v>
      </c>
      <c r="D7" t="s">
        <v>51</v>
      </c>
      <c r="E7" t="s">
        <v>50</v>
      </c>
      <c r="F7" s="1" t="s">
        <v>736</v>
      </c>
      <c r="G7" s="1"/>
      <c r="H7" t="s">
        <v>964</v>
      </c>
      <c r="I7" s="88">
        <f t="shared" si="1"/>
        <v>44947</v>
      </c>
      <c r="J7" s="60">
        <v>18</v>
      </c>
      <c r="K7" s="60">
        <v>20</v>
      </c>
      <c r="L7" s="20">
        <v>36</v>
      </c>
      <c r="M7" t="s">
        <v>948</v>
      </c>
      <c r="N7" t="s">
        <v>64</v>
      </c>
      <c r="O7" s="57">
        <v>44961</v>
      </c>
      <c r="P7" s="57">
        <f t="shared" si="0"/>
        <v>44962</v>
      </c>
      <c r="Q7" s="63">
        <v>0.375</v>
      </c>
      <c r="R7" s="63">
        <v>0.5208333333333334</v>
      </c>
      <c r="S7" s="63">
        <v>0.6666666666666666</v>
      </c>
      <c r="T7" s="63"/>
      <c r="U7" s="63"/>
      <c r="V7" s="63"/>
      <c r="W7" s="63"/>
      <c r="X7" s="63"/>
      <c r="Y7" s="63"/>
      <c r="Z7" s="20"/>
      <c r="AA7" s="35" t="s">
        <v>686</v>
      </c>
      <c r="AB7" s="35" t="s">
        <v>687</v>
      </c>
      <c r="AC7" s="35" t="s">
        <v>682</v>
      </c>
    </row>
    <row r="8" spans="1:29" ht="15" thickBot="1">
      <c r="A8" t="s">
        <v>741</v>
      </c>
      <c r="B8" s="47">
        <v>1</v>
      </c>
      <c r="C8" t="s">
        <v>841</v>
      </c>
      <c r="D8" t="s">
        <v>842</v>
      </c>
      <c r="E8" s="44" t="s">
        <v>843</v>
      </c>
      <c r="F8" s="1" t="s">
        <v>844</v>
      </c>
      <c r="G8" s="1"/>
      <c r="H8" t="s">
        <v>959</v>
      </c>
      <c r="I8" s="88"/>
      <c r="J8" s="60">
        <v>20</v>
      </c>
      <c r="K8" s="60">
        <v>22</v>
      </c>
      <c r="O8" s="57"/>
      <c r="P8" s="57"/>
      <c r="Q8" s="63">
        <v>0.5416666666666666</v>
      </c>
      <c r="R8" s="63">
        <v>0.6666666666666666</v>
      </c>
      <c r="S8" s="63" t="s">
        <v>628</v>
      </c>
      <c r="T8" s="63"/>
      <c r="U8" s="63"/>
      <c r="V8" s="63"/>
      <c r="W8" s="63"/>
      <c r="X8" s="63"/>
      <c r="Y8" s="63"/>
      <c r="Z8" s="20"/>
      <c r="AA8" s="35" t="s">
        <v>686</v>
      </c>
      <c r="AB8" s="35" t="s">
        <v>687</v>
      </c>
      <c r="AC8" s="35" t="s">
        <v>682</v>
      </c>
    </row>
    <row r="9" spans="1:29" ht="18.75" customHeight="1" thickBot="1">
      <c r="A9" t="s">
        <v>744</v>
      </c>
      <c r="B9" s="49" t="s">
        <v>738</v>
      </c>
      <c r="C9" t="s">
        <v>969</v>
      </c>
      <c r="D9" t="s">
        <v>961</v>
      </c>
      <c r="E9" t="s">
        <v>962</v>
      </c>
      <c r="F9" s="1" t="s">
        <v>963</v>
      </c>
      <c r="G9" s="1"/>
      <c r="H9" s="90" t="s">
        <v>965</v>
      </c>
      <c r="I9" s="88">
        <f t="shared" si="1"/>
        <v>44975</v>
      </c>
      <c r="J9" s="60">
        <v>18</v>
      </c>
      <c r="K9" s="60">
        <v>20</v>
      </c>
      <c r="L9" s="20">
        <v>44</v>
      </c>
      <c r="M9" t="s">
        <v>637</v>
      </c>
      <c r="N9" t="s">
        <v>636</v>
      </c>
      <c r="O9" s="57">
        <v>44989</v>
      </c>
      <c r="P9" s="57">
        <f t="shared" si="0"/>
        <v>44990</v>
      </c>
      <c r="Q9" s="63">
        <v>0.375</v>
      </c>
      <c r="R9" s="63">
        <v>0.5208333333333334</v>
      </c>
      <c r="S9" s="63" t="s">
        <v>970</v>
      </c>
      <c r="T9" s="63"/>
      <c r="U9" s="63"/>
      <c r="V9" s="63"/>
      <c r="W9" s="63"/>
      <c r="X9" s="63"/>
      <c r="Y9" s="63"/>
      <c r="Z9" s="20"/>
      <c r="AA9" s="35" t="s">
        <v>686</v>
      </c>
      <c r="AB9" s="35" t="s">
        <v>687</v>
      </c>
      <c r="AC9" s="35" t="s">
        <v>682</v>
      </c>
    </row>
    <row r="10" spans="1:29" ht="15" thickBot="1">
      <c r="A10" t="s">
        <v>745</v>
      </c>
      <c r="B10" s="49" t="s">
        <v>739</v>
      </c>
      <c r="C10" t="s">
        <v>690</v>
      </c>
      <c r="D10" t="s">
        <v>51</v>
      </c>
      <c r="E10" t="s">
        <v>50</v>
      </c>
      <c r="F10" s="1" t="s">
        <v>736</v>
      </c>
      <c r="G10" s="1"/>
      <c r="H10" t="s">
        <v>964</v>
      </c>
      <c r="I10" s="88">
        <f t="shared" si="1"/>
        <v>44996</v>
      </c>
      <c r="J10" s="60">
        <v>36</v>
      </c>
      <c r="K10" s="60">
        <v>40</v>
      </c>
      <c r="L10" s="20">
        <v>22</v>
      </c>
      <c r="M10" t="s">
        <v>637</v>
      </c>
      <c r="N10" t="s">
        <v>947</v>
      </c>
      <c r="O10" s="57">
        <v>45010</v>
      </c>
      <c r="P10" s="57">
        <f t="shared" si="0"/>
        <v>45011</v>
      </c>
      <c r="Q10" s="63">
        <v>0.375</v>
      </c>
      <c r="R10" s="63">
        <v>0.5208333333333334</v>
      </c>
      <c r="S10" s="63">
        <v>0.6666666666666666</v>
      </c>
      <c r="T10" s="63"/>
      <c r="U10" s="63"/>
      <c r="V10" s="63"/>
      <c r="W10" s="63"/>
      <c r="X10" s="63"/>
      <c r="Y10" s="63"/>
      <c r="Z10" s="20"/>
      <c r="AA10" s="35" t="s">
        <v>686</v>
      </c>
      <c r="AB10" s="35" t="s">
        <v>687</v>
      </c>
      <c r="AC10" s="35" t="s">
        <v>682</v>
      </c>
    </row>
    <row r="19" spans="9:29" ht="13.5">
      <c r="I19" s="36"/>
      <c r="O19" s="36"/>
      <c r="P19" s="36"/>
      <c r="Q19" s="37"/>
      <c r="R19" s="37"/>
      <c r="S19" s="37"/>
      <c r="T19" s="38"/>
      <c r="U19" s="38"/>
      <c r="V19" s="37"/>
      <c r="AC19" s="35"/>
    </row>
    <row r="24" ht="13.5">
      <c r="J24" s="20" t="s">
        <v>628</v>
      </c>
    </row>
    <row r="25" spans="1:16" ht="13.5">
      <c r="A25" s="45"/>
      <c r="B25" s="50"/>
      <c r="C25" s="45"/>
      <c r="D25" s="45"/>
      <c r="E25" s="45"/>
      <c r="F25" s="45"/>
      <c r="G25" s="45"/>
      <c r="H25" s="45"/>
      <c r="I25" s="45"/>
      <c r="J25" s="46"/>
      <c r="K25" s="46"/>
      <c r="L25" s="46"/>
      <c r="M25" s="45"/>
      <c r="N25" s="45"/>
      <c r="O25" s="45"/>
      <c r="P25" s="45"/>
    </row>
    <row r="26" ht="13.5">
      <c r="A26" s="45"/>
    </row>
    <row r="27" spans="1:15" ht="14.25">
      <c r="A27" s="45" t="s">
        <v>638</v>
      </c>
      <c r="B27" s="50"/>
      <c r="C27" s="62"/>
      <c r="D27" s="45"/>
      <c r="E27" s="45"/>
      <c r="F27" s="45"/>
      <c r="G27" s="45"/>
      <c r="H27" s="45"/>
      <c r="I27" s="45"/>
      <c r="J27" s="46"/>
      <c r="K27" s="46"/>
      <c r="L27" s="46"/>
      <c r="M27" s="45"/>
      <c r="N27" s="45"/>
      <c r="O27" s="45"/>
    </row>
    <row r="28" spans="2:16" ht="14.25">
      <c r="B28" s="61"/>
      <c r="C28" s="102" t="s">
        <v>1097</v>
      </c>
      <c r="D28" s="62"/>
      <c r="E28" s="45"/>
      <c r="F28" s="45"/>
      <c r="G28" s="45"/>
      <c r="H28" s="45"/>
      <c r="I28" s="45"/>
      <c r="J28" s="46"/>
      <c r="K28" s="46"/>
      <c r="L28" s="46"/>
      <c r="M28" s="45" t="s">
        <v>956</v>
      </c>
      <c r="N28" s="45"/>
      <c r="O28" s="45"/>
      <c r="P28" s="45"/>
    </row>
    <row r="29" spans="1:13" ht="14.25">
      <c r="A29" s="45" t="str">
        <f aca="true" t="shared" si="2" ref="A29:A80">B29&amp;" "&amp;D29</f>
        <v>8003 BC Darmstadt</v>
      </c>
      <c r="B29" s="61">
        <v>8003</v>
      </c>
      <c r="C29" s="62" t="s">
        <v>18</v>
      </c>
      <c r="D29" s="62" t="s">
        <v>640</v>
      </c>
      <c r="J29"/>
      <c r="K29"/>
      <c r="L29"/>
      <c r="M29" s="45" t="s">
        <v>956</v>
      </c>
    </row>
    <row r="30" spans="1:13" ht="14.25">
      <c r="A30" s="45" t="str">
        <f t="shared" si="2"/>
        <v>8004 BSV Dieburg</v>
      </c>
      <c r="B30" s="61">
        <v>8004</v>
      </c>
      <c r="C30" s="62" t="s">
        <v>19</v>
      </c>
      <c r="D30" s="62" t="s">
        <v>641</v>
      </c>
      <c r="J30"/>
      <c r="K30"/>
      <c r="L30"/>
      <c r="M30" s="45" t="s">
        <v>956</v>
      </c>
    </row>
    <row r="31" spans="1:16" ht="14.25">
      <c r="A31" s="45" t="str">
        <f t="shared" si="2"/>
        <v>8005 BC Eberstadt</v>
      </c>
      <c r="B31" s="61">
        <v>8005</v>
      </c>
      <c r="C31" s="62" t="s">
        <v>20</v>
      </c>
      <c r="D31" s="62" t="s">
        <v>642</v>
      </c>
      <c r="E31" s="45"/>
      <c r="F31" s="45"/>
      <c r="G31" s="45"/>
      <c r="H31" s="45"/>
      <c r="I31" s="45"/>
      <c r="J31" s="45"/>
      <c r="K31" s="45"/>
      <c r="L31" s="45"/>
      <c r="M31" s="45" t="s">
        <v>956</v>
      </c>
      <c r="N31" s="45"/>
      <c r="O31" s="45"/>
      <c r="P31" s="45"/>
    </row>
    <row r="32" spans="1:15" ht="14.25">
      <c r="A32" s="45" t="str">
        <f t="shared" si="2"/>
        <v>8007 BC 2000 Aschaffenburg</v>
      </c>
      <c r="B32" s="91">
        <v>8007</v>
      </c>
      <c r="C32" s="92" t="s">
        <v>21</v>
      </c>
      <c r="D32" s="92" t="s">
        <v>644</v>
      </c>
      <c r="E32" s="45"/>
      <c r="F32" s="45"/>
      <c r="G32" s="45"/>
      <c r="H32" s="45"/>
      <c r="I32" s="45"/>
      <c r="J32" s="45"/>
      <c r="K32" s="45"/>
      <c r="L32" s="45"/>
      <c r="M32" s="45" t="s">
        <v>956</v>
      </c>
      <c r="N32" s="45"/>
      <c r="O32" s="45"/>
    </row>
    <row r="33" spans="1:18" ht="14.25">
      <c r="A33" s="45" t="str">
        <f t="shared" si="2"/>
        <v>8009 ABV Frankfurt</v>
      </c>
      <c r="B33" s="61">
        <v>8009</v>
      </c>
      <c r="C33" s="62" t="s">
        <v>22</v>
      </c>
      <c r="D33" s="62" t="s">
        <v>22</v>
      </c>
      <c r="E33" s="45"/>
      <c r="F33" s="45"/>
      <c r="G33" s="45"/>
      <c r="H33" s="45"/>
      <c r="I33" s="45"/>
      <c r="J33" s="45"/>
      <c r="K33" s="45"/>
      <c r="L33" s="45"/>
      <c r="M33" s="45" t="s">
        <v>956</v>
      </c>
      <c r="N33" s="45"/>
      <c r="O33" s="45"/>
      <c r="P33" s="45"/>
      <c r="Q33" s="45"/>
      <c r="R33" s="45"/>
    </row>
    <row r="34" spans="1:16" ht="14.25">
      <c r="A34" s="45" t="str">
        <f t="shared" si="2"/>
        <v>8010 BC Bad Hersfeld</v>
      </c>
      <c r="B34" s="61">
        <v>8010</v>
      </c>
      <c r="C34" s="62" t="s">
        <v>23</v>
      </c>
      <c r="D34" s="62" t="s">
        <v>23</v>
      </c>
      <c r="E34" s="45"/>
      <c r="F34" s="45"/>
      <c r="G34" s="45"/>
      <c r="H34" s="45"/>
      <c r="I34" s="45"/>
      <c r="J34" s="45"/>
      <c r="K34" s="45"/>
      <c r="L34" s="45"/>
      <c r="M34" s="45"/>
      <c r="N34" s="45"/>
      <c r="O34" s="45"/>
      <c r="P34" s="45"/>
    </row>
    <row r="35" spans="1:18" ht="14.25">
      <c r="A35" s="45" t="str">
        <f t="shared" si="2"/>
        <v>8011 Cosmos Wiesbaden</v>
      </c>
      <c r="B35" s="61">
        <v>8011</v>
      </c>
      <c r="C35" s="62" t="s">
        <v>24</v>
      </c>
      <c r="D35" s="62" t="s">
        <v>647</v>
      </c>
      <c r="E35" s="45"/>
      <c r="F35" s="45"/>
      <c r="G35" s="45"/>
      <c r="H35" s="45"/>
      <c r="I35" s="45"/>
      <c r="J35" s="45"/>
      <c r="K35" s="45"/>
      <c r="L35" s="45"/>
      <c r="M35" s="45"/>
      <c r="N35" s="45"/>
      <c r="O35" s="45"/>
      <c r="P35" s="45"/>
      <c r="Q35" s="45"/>
      <c r="R35" s="45"/>
    </row>
    <row r="36" spans="1:18" ht="14.25">
      <c r="A36" s="45" t="str">
        <f t="shared" si="2"/>
        <v>8019 BSV Oberrad</v>
      </c>
      <c r="B36" s="61">
        <v>8019</v>
      </c>
      <c r="C36" s="62" t="s">
        <v>25</v>
      </c>
      <c r="D36" s="62" t="s">
        <v>650</v>
      </c>
      <c r="E36" s="45"/>
      <c r="F36" s="45"/>
      <c r="G36" s="45"/>
      <c r="H36" s="45"/>
      <c r="I36" s="45"/>
      <c r="J36" s="45"/>
      <c r="K36" s="45"/>
      <c r="L36" s="45"/>
      <c r="M36" s="45"/>
      <c r="N36" s="45"/>
      <c r="O36" s="45"/>
      <c r="P36" s="45"/>
      <c r="Q36" s="45"/>
      <c r="R36" s="45"/>
    </row>
    <row r="37" spans="1:16" ht="14.25">
      <c r="A37" s="45" t="str">
        <f t="shared" si="2"/>
        <v>8024 Finale Kassel</v>
      </c>
      <c r="B37" s="91">
        <v>8024</v>
      </c>
      <c r="C37" s="92" t="s">
        <v>26</v>
      </c>
      <c r="D37" s="92" t="s">
        <v>651</v>
      </c>
      <c r="E37" s="45"/>
      <c r="F37" s="45"/>
      <c r="G37" s="45"/>
      <c r="H37" s="45"/>
      <c r="I37" s="45"/>
      <c r="J37" s="45"/>
      <c r="K37" s="45"/>
      <c r="L37" s="45"/>
      <c r="M37" s="45"/>
      <c r="N37" s="45"/>
      <c r="O37" s="45"/>
      <c r="P37" s="45"/>
    </row>
    <row r="38" spans="1:12" ht="14.25">
      <c r="A38" s="45" t="str">
        <f t="shared" si="2"/>
        <v>8025 BC Langen 83</v>
      </c>
      <c r="B38" s="61">
        <v>8025</v>
      </c>
      <c r="C38" s="62" t="s">
        <v>27</v>
      </c>
      <c r="D38" s="62" t="s">
        <v>653</v>
      </c>
      <c r="J38"/>
      <c r="K38"/>
      <c r="L38"/>
    </row>
    <row r="39" spans="1:18" ht="14.25">
      <c r="A39" s="45" t="str">
        <f t="shared" si="2"/>
        <v>8026 BC Nord West Ffm</v>
      </c>
      <c r="B39" s="61">
        <v>8026</v>
      </c>
      <c r="C39" s="62" t="s">
        <v>28</v>
      </c>
      <c r="D39" s="62" t="s">
        <v>654</v>
      </c>
      <c r="E39" s="45"/>
      <c r="F39" s="45"/>
      <c r="G39" s="45"/>
      <c r="H39" s="45"/>
      <c r="I39" s="45"/>
      <c r="J39" s="45"/>
      <c r="K39" s="45"/>
      <c r="L39" s="45"/>
      <c r="M39" s="45"/>
      <c r="N39" s="45"/>
      <c r="O39" s="45"/>
      <c r="P39" s="45"/>
      <c r="Q39" s="45"/>
      <c r="R39" s="45"/>
    </row>
    <row r="40" spans="1:18" ht="14.25">
      <c r="A40" s="45" t="str">
        <f t="shared" si="2"/>
        <v>8027 BV 1987 Frankfurt</v>
      </c>
      <c r="B40" s="61">
        <v>8027</v>
      </c>
      <c r="C40" s="62" t="s">
        <v>29</v>
      </c>
      <c r="D40" s="62" t="s">
        <v>29</v>
      </c>
      <c r="E40" s="45"/>
      <c r="F40" s="45"/>
      <c r="G40" s="45"/>
      <c r="H40" s="45"/>
      <c r="I40" s="45"/>
      <c r="J40" s="45"/>
      <c r="K40" s="45"/>
      <c r="L40" s="45"/>
      <c r="M40" s="45"/>
      <c r="N40" s="45"/>
      <c r="O40" s="45"/>
      <c r="P40" s="45"/>
      <c r="Q40" s="45"/>
      <c r="R40" s="45"/>
    </row>
    <row r="41" spans="1:12" ht="14.25">
      <c r="A41" s="45" t="str">
        <f t="shared" si="2"/>
        <v>8028 BV 77 Frankfurt</v>
      </c>
      <c r="B41" s="61">
        <v>8028</v>
      </c>
      <c r="C41" s="62" t="s">
        <v>30</v>
      </c>
      <c r="D41" s="62" t="s">
        <v>30</v>
      </c>
      <c r="J41"/>
      <c r="K41"/>
      <c r="L41"/>
    </row>
    <row r="42" spans="1:18" ht="14.25">
      <c r="A42" s="45" t="str">
        <f t="shared" si="2"/>
        <v>8030 Phönix Frankfurt</v>
      </c>
      <c r="B42" s="91">
        <v>8030</v>
      </c>
      <c r="C42" s="92" t="s">
        <v>31</v>
      </c>
      <c r="D42" s="92" t="s">
        <v>657</v>
      </c>
      <c r="E42" s="45"/>
      <c r="F42" s="45"/>
      <c r="G42" s="45"/>
      <c r="H42" s="45"/>
      <c r="I42" s="45"/>
      <c r="J42" s="45"/>
      <c r="K42" s="45"/>
      <c r="L42" s="45"/>
      <c r="M42" s="45"/>
      <c r="N42" s="45"/>
      <c r="O42" s="45"/>
      <c r="P42" s="45"/>
      <c r="Q42" s="45"/>
      <c r="R42" s="45"/>
    </row>
    <row r="43" spans="1:16" ht="13.5">
      <c r="A43" s="45" t="str">
        <f t="shared" si="2"/>
        <v>8031 BC Blau-Gelb Frankfurt</v>
      </c>
      <c r="B43" s="96">
        <v>8031</v>
      </c>
      <c r="C43" s="97" t="s">
        <v>32</v>
      </c>
      <c r="D43" s="97" t="s">
        <v>660</v>
      </c>
      <c r="E43" s="45"/>
      <c r="F43" s="45"/>
      <c r="G43" s="45"/>
      <c r="H43" s="45"/>
      <c r="I43" s="45"/>
      <c r="J43" s="45"/>
      <c r="K43" s="45"/>
      <c r="L43" s="45"/>
      <c r="M43" s="45"/>
      <c r="N43" s="45"/>
      <c r="O43" s="45"/>
      <c r="P43" s="45"/>
    </row>
    <row r="44" spans="1:12" ht="13.5">
      <c r="A44" s="93" t="str">
        <f t="shared" si="2"/>
        <v>8032 I-Bahn SC 34 Ffm</v>
      </c>
      <c r="B44" s="94">
        <v>8032</v>
      </c>
      <c r="C44" s="95" t="s">
        <v>33</v>
      </c>
      <c r="D44" s="95" t="s">
        <v>661</v>
      </c>
      <c r="J44"/>
      <c r="K44"/>
      <c r="L44"/>
    </row>
    <row r="45" spans="1:18" ht="14.25">
      <c r="A45" s="93" t="str">
        <f t="shared" si="2"/>
        <v>8033 SBV</v>
      </c>
      <c r="B45" s="98">
        <v>8033</v>
      </c>
      <c r="C45" s="99" t="s">
        <v>33</v>
      </c>
      <c r="D45" s="99" t="s">
        <v>662</v>
      </c>
      <c r="E45" s="45"/>
      <c r="F45" s="45"/>
      <c r="G45" s="45"/>
      <c r="H45" s="45"/>
      <c r="I45" s="45"/>
      <c r="J45" s="45"/>
      <c r="K45" s="45"/>
      <c r="L45" s="45"/>
      <c r="M45" s="45"/>
      <c r="N45" s="45"/>
      <c r="O45" s="45"/>
      <c r="P45" s="45"/>
      <c r="Q45" s="45"/>
      <c r="R45" s="45"/>
    </row>
    <row r="46" spans="1:16" ht="14.25">
      <c r="A46" s="45" t="str">
        <f t="shared" si="2"/>
        <v>8036 BV Frankfurt Süd</v>
      </c>
      <c r="B46" s="61">
        <v>8036</v>
      </c>
      <c r="C46" s="62" t="s">
        <v>34</v>
      </c>
      <c r="D46" s="62" t="s">
        <v>34</v>
      </c>
      <c r="E46" s="45"/>
      <c r="F46" s="45"/>
      <c r="G46" s="45"/>
      <c r="H46" s="45"/>
      <c r="I46" s="45"/>
      <c r="J46" s="45"/>
      <c r="K46" s="45"/>
      <c r="L46" s="45"/>
      <c r="M46" s="45"/>
      <c r="N46" s="45"/>
      <c r="O46" s="45"/>
      <c r="P46" s="45"/>
    </row>
    <row r="47" spans="1:15" ht="14.25">
      <c r="A47" s="45" t="str">
        <f t="shared" si="2"/>
        <v>8038 BC Höchst</v>
      </c>
      <c r="B47" s="61">
        <v>8038</v>
      </c>
      <c r="C47" s="62" t="s">
        <v>35</v>
      </c>
      <c r="D47" s="62" t="s">
        <v>670</v>
      </c>
      <c r="E47" s="45"/>
      <c r="F47" s="45"/>
      <c r="G47" s="45"/>
      <c r="H47" s="45"/>
      <c r="I47" s="45"/>
      <c r="J47" s="45"/>
      <c r="K47" s="45"/>
      <c r="L47" s="45"/>
      <c r="M47" s="45"/>
      <c r="N47" s="45"/>
      <c r="O47" s="45"/>
    </row>
    <row r="48" spans="1:18" ht="14.25">
      <c r="A48" s="45" t="str">
        <f t="shared" si="2"/>
        <v>8039 BC Mühlheim</v>
      </c>
      <c r="B48" s="61">
        <v>8039</v>
      </c>
      <c r="C48" s="62" t="s">
        <v>36</v>
      </c>
      <c r="D48" s="62" t="s">
        <v>671</v>
      </c>
      <c r="E48" s="45"/>
      <c r="F48" s="45"/>
      <c r="G48" s="45"/>
      <c r="H48" s="45"/>
      <c r="I48" s="45"/>
      <c r="J48" s="45"/>
      <c r="K48" s="45"/>
      <c r="L48" s="45"/>
      <c r="M48" s="45"/>
      <c r="N48" s="45"/>
      <c r="O48" s="45"/>
      <c r="P48" s="45"/>
      <c r="Q48" s="45"/>
      <c r="R48" s="45"/>
    </row>
    <row r="49" spans="1:16" ht="14.25">
      <c r="A49" s="45" t="str">
        <f t="shared" si="2"/>
        <v>8041 BC Devils</v>
      </c>
      <c r="B49" s="61">
        <v>8041</v>
      </c>
      <c r="C49" s="62" t="s">
        <v>37</v>
      </c>
      <c r="D49" s="62" t="s">
        <v>672</v>
      </c>
      <c r="E49" s="45"/>
      <c r="F49" s="45"/>
      <c r="G49" s="45"/>
      <c r="H49" s="45"/>
      <c r="I49" s="45"/>
      <c r="J49" s="45"/>
      <c r="K49" s="45"/>
      <c r="L49" s="45"/>
      <c r="M49" s="45"/>
      <c r="N49" s="45"/>
      <c r="O49" s="45"/>
      <c r="P49" s="45"/>
    </row>
    <row r="50" spans="1:18" ht="14.25">
      <c r="A50" s="45" t="str">
        <f t="shared" si="2"/>
        <v>8044 BC Rebstock Ffm</v>
      </c>
      <c r="B50" s="91">
        <v>8044</v>
      </c>
      <c r="C50" s="92" t="s">
        <v>38</v>
      </c>
      <c r="D50" s="92" t="s">
        <v>673</v>
      </c>
      <c r="E50" s="45"/>
      <c r="F50" s="45"/>
      <c r="G50" s="45"/>
      <c r="H50" s="45"/>
      <c r="I50" s="45"/>
      <c r="J50" s="45"/>
      <c r="K50" s="45"/>
      <c r="L50" s="45"/>
      <c r="M50" s="45"/>
      <c r="N50" s="45"/>
      <c r="O50" s="45"/>
      <c r="P50" s="45"/>
      <c r="Q50" s="45"/>
      <c r="R50" s="45"/>
    </row>
    <row r="51" spans="1:18" ht="14.25">
      <c r="A51" s="45" t="str">
        <f t="shared" si="2"/>
        <v>8045 BV Römer Frankfurt</v>
      </c>
      <c r="B51" s="61">
        <v>8045</v>
      </c>
      <c r="C51" s="62" t="s">
        <v>39</v>
      </c>
      <c r="D51" s="62" t="s">
        <v>39</v>
      </c>
      <c r="E51" s="45"/>
      <c r="F51" s="45"/>
      <c r="G51" s="45"/>
      <c r="H51" s="45"/>
      <c r="I51" s="45"/>
      <c r="J51" s="45"/>
      <c r="K51" s="45"/>
      <c r="L51" s="45"/>
      <c r="M51" s="45"/>
      <c r="N51" s="45"/>
      <c r="O51" s="45"/>
      <c r="P51" s="45"/>
      <c r="Q51" s="45"/>
      <c r="R51" s="45"/>
    </row>
    <row r="52" spans="1:16" ht="14.25">
      <c r="A52" s="45" t="str">
        <f t="shared" si="2"/>
        <v>8047 FSV Frankfurt</v>
      </c>
      <c r="B52" s="61">
        <v>8047</v>
      </c>
      <c r="C52" s="62" t="s">
        <v>40</v>
      </c>
      <c r="D52" s="62" t="s">
        <v>40</v>
      </c>
      <c r="E52" s="45"/>
      <c r="F52" s="45"/>
      <c r="G52" s="45"/>
      <c r="H52" s="45"/>
      <c r="I52" s="45"/>
      <c r="J52" s="45"/>
      <c r="K52" s="45"/>
      <c r="L52" s="45"/>
      <c r="M52" s="45"/>
      <c r="N52" s="45"/>
      <c r="O52" s="45"/>
      <c r="P52" s="45"/>
    </row>
    <row r="53" spans="1:12" ht="14.25">
      <c r="A53" s="45" t="str">
        <f t="shared" si="2"/>
        <v>8048 FTG-BC Frankfurt</v>
      </c>
      <c r="B53" s="61">
        <v>8048</v>
      </c>
      <c r="C53" s="62" t="s">
        <v>41</v>
      </c>
      <c r="D53" s="62" t="s">
        <v>676</v>
      </c>
      <c r="J53"/>
      <c r="K53"/>
      <c r="L53"/>
    </row>
    <row r="54" spans="1:18" ht="14.25">
      <c r="A54" s="45" t="str">
        <f t="shared" si="2"/>
        <v>8050 BC 83 Kelsterbach</v>
      </c>
      <c r="B54" s="61">
        <v>8050</v>
      </c>
      <c r="C54" s="62" t="s">
        <v>42</v>
      </c>
      <c r="D54" s="62" t="s">
        <v>677</v>
      </c>
      <c r="E54" s="45"/>
      <c r="F54" s="45"/>
      <c r="G54" s="45"/>
      <c r="H54" s="45"/>
      <c r="I54" s="45"/>
      <c r="J54" s="45"/>
      <c r="K54" s="45"/>
      <c r="L54" s="45"/>
      <c r="M54" s="45"/>
      <c r="N54" s="45"/>
      <c r="O54" s="45"/>
      <c r="P54" s="45"/>
      <c r="Q54" s="45"/>
      <c r="R54" s="45"/>
    </row>
    <row r="55" spans="1:18" ht="14.25">
      <c r="A55" s="45" t="str">
        <f t="shared" si="2"/>
        <v>8053 Mainhattan Bowlers Frankfurt</v>
      </c>
      <c r="B55" s="91">
        <v>8053</v>
      </c>
      <c r="C55" s="104" t="s">
        <v>43</v>
      </c>
      <c r="D55" s="104" t="s">
        <v>43</v>
      </c>
      <c r="E55" s="45"/>
      <c r="F55" s="45"/>
      <c r="G55" s="45"/>
      <c r="H55" s="45"/>
      <c r="I55" s="45"/>
      <c r="J55" s="45"/>
      <c r="K55" s="45"/>
      <c r="L55" s="45"/>
      <c r="M55" s="45"/>
      <c r="N55" s="45"/>
      <c r="O55" s="45"/>
      <c r="P55" s="45"/>
      <c r="Q55" s="45"/>
      <c r="R55" s="45"/>
    </row>
    <row r="56" spans="1:12" ht="14.25">
      <c r="A56" s="45" t="str">
        <f t="shared" si="2"/>
        <v>8054 SW Friedberg</v>
      </c>
      <c r="B56" s="61">
        <v>8054</v>
      </c>
      <c r="C56" s="62" t="s">
        <v>44</v>
      </c>
      <c r="D56" s="62" t="s">
        <v>681</v>
      </c>
      <c r="J56"/>
      <c r="K56"/>
      <c r="L56"/>
    </row>
    <row r="57" spans="1:18" ht="14.25">
      <c r="A57" s="45" t="str">
        <f t="shared" si="2"/>
        <v>8069 BC Wiesbaden</v>
      </c>
      <c r="B57" s="61">
        <v>8069</v>
      </c>
      <c r="C57" s="62" t="s">
        <v>45</v>
      </c>
      <c r="D57" s="62" t="s">
        <v>649</v>
      </c>
      <c r="E57" s="45"/>
      <c r="F57" s="45"/>
      <c r="G57" s="45"/>
      <c r="H57" s="45"/>
      <c r="I57" s="45"/>
      <c r="J57" s="45"/>
      <c r="K57" s="45"/>
      <c r="L57" s="45"/>
      <c r="M57" s="45"/>
      <c r="N57" s="45"/>
      <c r="O57" s="45"/>
      <c r="P57" s="45"/>
      <c r="Q57" s="45"/>
      <c r="R57" s="45"/>
    </row>
    <row r="58" spans="1:16" ht="14.25">
      <c r="A58" s="45" t="str">
        <f t="shared" si="2"/>
        <v>8072 Bowlingsportclub Bensheim 08 e.V</v>
      </c>
      <c r="B58" s="61">
        <v>8072</v>
      </c>
      <c r="C58" s="62" t="s">
        <v>46</v>
      </c>
      <c r="D58" s="62" t="s">
        <v>46</v>
      </c>
      <c r="E58" s="45"/>
      <c r="F58" s="45"/>
      <c r="G58" s="45"/>
      <c r="H58" s="45"/>
      <c r="I58" s="45"/>
      <c r="J58" s="45"/>
      <c r="K58" s="45"/>
      <c r="L58" s="45"/>
      <c r="M58" s="45"/>
      <c r="N58" s="45"/>
      <c r="O58" s="45"/>
      <c r="P58" s="45"/>
    </row>
    <row r="59" spans="1:12" ht="14.25">
      <c r="A59" s="45" t="str">
        <f t="shared" si="2"/>
        <v>8073 Citystrikers</v>
      </c>
      <c r="B59" s="61">
        <v>8073</v>
      </c>
      <c r="C59" s="62" t="s">
        <v>47</v>
      </c>
      <c r="D59" s="62" t="s">
        <v>645</v>
      </c>
      <c r="J59"/>
      <c r="K59"/>
      <c r="L59"/>
    </row>
    <row r="60" spans="1:18" ht="14.25">
      <c r="A60" s="45" t="str">
        <f t="shared" si="2"/>
        <v>8076 BC Gießen</v>
      </c>
      <c r="B60" s="91">
        <v>8076</v>
      </c>
      <c r="C60" s="92" t="s">
        <v>48</v>
      </c>
      <c r="D60" s="92" t="s">
        <v>643</v>
      </c>
      <c r="E60" s="45"/>
      <c r="F60" s="45"/>
      <c r="G60" s="45"/>
      <c r="H60" s="45"/>
      <c r="I60" s="45"/>
      <c r="J60" s="45"/>
      <c r="K60" s="45"/>
      <c r="L60" s="45"/>
      <c r="M60" s="45"/>
      <c r="N60" s="45"/>
      <c r="O60" s="45"/>
      <c r="P60" s="45"/>
      <c r="Q60" s="45"/>
      <c r="R60" s="45"/>
    </row>
    <row r="61" spans="1:16" ht="14.25">
      <c r="A61" s="45" t="str">
        <f t="shared" si="2"/>
        <v>8077 BC 67 Hanau</v>
      </c>
      <c r="B61" s="61">
        <v>8077</v>
      </c>
      <c r="C61" s="62" t="s">
        <v>49</v>
      </c>
      <c r="D61" s="62" t="s">
        <v>664</v>
      </c>
      <c r="E61" s="45"/>
      <c r="F61" s="45"/>
      <c r="G61" s="45"/>
      <c r="H61" s="45"/>
      <c r="I61" s="45"/>
      <c r="J61" s="45"/>
      <c r="K61" s="45"/>
      <c r="L61" s="45"/>
      <c r="M61" s="45"/>
      <c r="N61" s="45"/>
      <c r="O61" s="45"/>
      <c r="P61" s="45"/>
    </row>
    <row r="62" spans="1:15" ht="14.25">
      <c r="A62" s="45" t="str">
        <f t="shared" si="2"/>
        <v>8078 Condor Steinheim</v>
      </c>
      <c r="B62" s="61">
        <v>8078</v>
      </c>
      <c r="C62" s="62" t="s">
        <v>49</v>
      </c>
      <c r="D62" s="62" t="s">
        <v>665</v>
      </c>
      <c r="E62" s="45"/>
      <c r="F62" s="45"/>
      <c r="G62" s="45"/>
      <c r="H62" s="45"/>
      <c r="I62" s="45"/>
      <c r="J62" s="45"/>
      <c r="K62" s="45"/>
      <c r="L62" s="45"/>
      <c r="M62" s="45"/>
      <c r="N62" s="45"/>
      <c r="O62" s="45"/>
    </row>
    <row r="63" spans="1:18" ht="14.25">
      <c r="A63" s="45" t="str">
        <f t="shared" si="2"/>
        <v>8079 TSV 1860 Hanau</v>
      </c>
      <c r="B63" s="61">
        <v>8079</v>
      </c>
      <c r="C63" s="62" t="s">
        <v>49</v>
      </c>
      <c r="D63" s="62" t="s">
        <v>669</v>
      </c>
      <c r="E63" s="45"/>
      <c r="F63" s="45"/>
      <c r="G63" s="45"/>
      <c r="H63" s="45"/>
      <c r="I63" s="45"/>
      <c r="J63" s="45"/>
      <c r="K63" s="45"/>
      <c r="L63" s="45"/>
      <c r="M63" s="45"/>
      <c r="N63" s="45"/>
      <c r="O63" s="45"/>
      <c r="P63" s="45"/>
      <c r="Q63" s="45"/>
      <c r="R63" s="45"/>
    </row>
    <row r="64" spans="1:16" ht="14.25">
      <c r="A64" s="45" t="str">
        <f t="shared" si="2"/>
        <v>8081 BC Fusion Langen e.V.</v>
      </c>
      <c r="B64" s="61">
        <v>8081</v>
      </c>
      <c r="C64" s="62" t="s">
        <v>648</v>
      </c>
      <c r="D64" s="62" t="s">
        <v>648</v>
      </c>
      <c r="E64" s="45"/>
      <c r="F64" s="45"/>
      <c r="G64" s="45"/>
      <c r="H64" s="45"/>
      <c r="I64" s="45"/>
      <c r="J64" s="45"/>
      <c r="K64" s="45"/>
      <c r="L64" s="45"/>
      <c r="M64" s="45"/>
      <c r="N64" s="45"/>
      <c r="O64" s="45"/>
      <c r="P64" s="45"/>
    </row>
    <row r="65" spans="1:18" ht="14.25">
      <c r="A65" s="45" t="str">
        <f t="shared" si="2"/>
        <v>8082 BC 75 Fortuna</v>
      </c>
      <c r="B65" s="91">
        <v>8082</v>
      </c>
      <c r="C65" s="92" t="s">
        <v>49</v>
      </c>
      <c r="D65" s="92" t="s">
        <v>655</v>
      </c>
      <c r="E65" s="45"/>
      <c r="F65" s="45"/>
      <c r="G65" s="45"/>
      <c r="H65" s="45"/>
      <c r="I65" s="45"/>
      <c r="J65" s="45"/>
      <c r="K65" s="45"/>
      <c r="L65" s="45"/>
      <c r="M65" s="45"/>
      <c r="N65" s="45"/>
      <c r="O65" s="45"/>
      <c r="P65" s="45"/>
      <c r="Q65" s="45"/>
      <c r="R65" s="45"/>
    </row>
    <row r="66" spans="1:18" ht="14.25">
      <c r="A66" s="45" t="str">
        <f t="shared" si="2"/>
        <v>8083 1. BV Kelsterbach</v>
      </c>
      <c r="B66" s="61">
        <v>8083</v>
      </c>
      <c r="C66" s="62" t="s">
        <v>707</v>
      </c>
      <c r="D66" s="62" t="s">
        <v>706</v>
      </c>
      <c r="E66" s="45"/>
      <c r="F66" s="45"/>
      <c r="G66" s="45"/>
      <c r="H66" s="45"/>
      <c r="I66" s="45"/>
      <c r="J66" s="45"/>
      <c r="K66" s="45"/>
      <c r="L66" s="45"/>
      <c r="M66" s="45"/>
      <c r="N66" s="45"/>
      <c r="O66" s="45"/>
      <c r="P66" s="45"/>
      <c r="Q66" s="45"/>
      <c r="R66" s="45"/>
    </row>
    <row r="67" spans="1:16" ht="14.25">
      <c r="A67" s="45" t="str">
        <f t="shared" si="2"/>
        <v>8084 Queer-Striker</v>
      </c>
      <c r="B67" s="61">
        <v>8084</v>
      </c>
      <c r="C67" s="62" t="s">
        <v>713</v>
      </c>
      <c r="D67" s="62" t="s">
        <v>712</v>
      </c>
      <c r="E67" s="45"/>
      <c r="F67" s="45"/>
      <c r="G67" s="45"/>
      <c r="H67" s="45"/>
      <c r="I67" s="45"/>
      <c r="J67" s="45"/>
      <c r="K67" s="45"/>
      <c r="L67" s="45"/>
      <c r="M67" s="45"/>
      <c r="N67" s="45"/>
      <c r="O67" s="45"/>
      <c r="P67" s="45"/>
    </row>
    <row r="68" spans="1:12" ht="14.25">
      <c r="A68" s="45" t="str">
        <f t="shared" si="2"/>
        <v>8085 Blau-Gelb Fulda Strikers</v>
      </c>
      <c r="B68" s="61">
        <v>8085</v>
      </c>
      <c r="C68" s="62" t="s">
        <v>765</v>
      </c>
      <c r="D68" s="62" t="s">
        <v>764</v>
      </c>
      <c r="J68"/>
      <c r="K68"/>
      <c r="L68"/>
    </row>
    <row r="69" spans="1:18" ht="14.25">
      <c r="A69" s="45" t="str">
        <f t="shared" si="2"/>
        <v>26079 BV Pinoy Frankfurt</v>
      </c>
      <c r="B69" s="61">
        <v>26079</v>
      </c>
      <c r="C69" s="62" t="s">
        <v>838</v>
      </c>
      <c r="D69" s="62" t="s">
        <v>839</v>
      </c>
      <c r="E69" s="45"/>
      <c r="F69" s="45"/>
      <c r="G69" s="45"/>
      <c r="H69" s="45"/>
      <c r="I69" s="45"/>
      <c r="J69" s="45"/>
      <c r="K69" s="45"/>
      <c r="L69" s="45"/>
      <c r="M69" s="45"/>
      <c r="N69" s="45"/>
      <c r="O69" s="45"/>
      <c r="P69" s="45"/>
      <c r="Q69" s="45"/>
      <c r="R69" s="45"/>
    </row>
    <row r="70" spans="1:18" ht="14.25">
      <c r="A70" s="45" t="str">
        <f>B70&amp;" "&amp;D70</f>
        <v>37399 BV 22 Kelsterbach e.V.</v>
      </c>
      <c r="B70" s="61">
        <v>37399</v>
      </c>
      <c r="C70" s="62" t="s">
        <v>1022</v>
      </c>
      <c r="D70" s="62" t="s">
        <v>1022</v>
      </c>
      <c r="E70" s="45"/>
      <c r="F70" s="45"/>
      <c r="G70" s="45"/>
      <c r="H70" s="45"/>
      <c r="I70" s="45"/>
      <c r="J70" s="45"/>
      <c r="K70" s="45"/>
      <c r="L70" s="45"/>
      <c r="M70" s="45"/>
      <c r="N70" s="45"/>
      <c r="O70" s="45"/>
      <c r="P70" s="45"/>
      <c r="Q70" s="45"/>
      <c r="R70" s="45"/>
    </row>
    <row r="71" spans="1:18" ht="14.25">
      <c r="A71" s="45" t="str">
        <f>B71&amp;" "&amp;D71</f>
        <v>260792 BBV 2020 e. V.</v>
      </c>
      <c r="B71" s="91">
        <v>260792</v>
      </c>
      <c r="C71" s="92" t="s">
        <v>1003</v>
      </c>
      <c r="D71" s="103" t="s">
        <v>1002</v>
      </c>
      <c r="E71" s="45"/>
      <c r="F71" s="45"/>
      <c r="G71" s="45"/>
      <c r="H71" s="45"/>
      <c r="I71" s="45"/>
      <c r="J71" s="45"/>
      <c r="K71" s="45"/>
      <c r="L71" s="45"/>
      <c r="M71" s="45"/>
      <c r="N71" s="45"/>
      <c r="O71" s="45"/>
      <c r="P71" s="45"/>
      <c r="Q71" s="45"/>
      <c r="R71" s="45"/>
    </row>
    <row r="72" spans="5:18" ht="13.5">
      <c r="E72" s="45"/>
      <c r="F72" s="45"/>
      <c r="G72" s="45"/>
      <c r="H72" s="45"/>
      <c r="I72" s="45"/>
      <c r="J72" s="45"/>
      <c r="K72" s="45"/>
      <c r="L72" s="45"/>
      <c r="M72" s="45"/>
      <c r="N72" s="45"/>
      <c r="O72" s="45"/>
      <c r="P72" s="45"/>
      <c r="Q72" s="45"/>
      <c r="R72" s="45"/>
    </row>
    <row r="73" spans="1:16" ht="13.5">
      <c r="A73" s="45" t="str">
        <f t="shared" si="2"/>
        <v> </v>
      </c>
      <c r="B73" s="50"/>
      <c r="D73" s="45"/>
      <c r="E73" s="45"/>
      <c r="F73" s="45"/>
      <c r="G73" s="45"/>
      <c r="H73" s="45"/>
      <c r="I73" s="45"/>
      <c r="J73" s="45"/>
      <c r="K73" s="45"/>
      <c r="L73" s="45"/>
      <c r="M73" s="45"/>
      <c r="N73" s="45"/>
      <c r="O73" s="45"/>
      <c r="P73" s="45"/>
    </row>
    <row r="74" spans="1:12" ht="13.5">
      <c r="A74" s="45" t="str">
        <f t="shared" si="2"/>
        <v> </v>
      </c>
      <c r="C74" s="45"/>
      <c r="J74"/>
      <c r="K74"/>
      <c r="L74"/>
    </row>
    <row r="75" spans="1:18" ht="13.5">
      <c r="A75" s="45" t="str">
        <f t="shared" si="2"/>
        <v> </v>
      </c>
      <c r="B75" s="50"/>
      <c r="C75" s="45"/>
      <c r="D75" s="45"/>
      <c r="E75" s="45"/>
      <c r="F75" s="45"/>
      <c r="G75" s="45"/>
      <c r="H75" s="45"/>
      <c r="I75" s="45"/>
      <c r="J75" s="45"/>
      <c r="K75" s="45"/>
      <c r="L75" s="45"/>
      <c r="M75" s="45"/>
      <c r="N75" s="45"/>
      <c r="O75" s="45"/>
      <c r="P75" s="45"/>
      <c r="Q75" s="45"/>
      <c r="R75" s="45"/>
    </row>
    <row r="76" spans="1:16" ht="14.25">
      <c r="A76" s="45" t="str">
        <f t="shared" si="2"/>
        <v>8002 AAN Schwanheim</v>
      </c>
      <c r="B76" s="61">
        <v>8002</v>
      </c>
      <c r="C76" s="102" t="s">
        <v>17</v>
      </c>
      <c r="D76" s="62" t="s">
        <v>679</v>
      </c>
      <c r="E76" s="45"/>
      <c r="F76" s="45"/>
      <c r="G76" s="45"/>
      <c r="H76" s="45"/>
      <c r="I76" s="45"/>
      <c r="J76" s="45"/>
      <c r="K76" s="45"/>
      <c r="L76" s="45"/>
      <c r="M76" s="45"/>
      <c r="N76" s="45"/>
      <c r="O76" s="45"/>
      <c r="P76" s="45"/>
    </row>
    <row r="77" spans="1:15" ht="13.5">
      <c r="A77" s="45"/>
      <c r="B77"/>
      <c r="C77" s="6"/>
      <c r="D77" s="6"/>
      <c r="E77" s="45"/>
      <c r="F77" s="45"/>
      <c r="G77" s="45"/>
      <c r="H77" s="45"/>
      <c r="I77" s="45"/>
      <c r="J77" s="45"/>
      <c r="K77" s="45"/>
      <c r="L77" s="45"/>
      <c r="M77" s="45"/>
      <c r="N77" s="45"/>
      <c r="O77" s="45"/>
    </row>
    <row r="78" spans="1:18" ht="14.25">
      <c r="A78" s="45"/>
      <c r="B78" s="91"/>
      <c r="C78" s="92"/>
      <c r="D78" s="103"/>
      <c r="E78" s="45"/>
      <c r="F78" s="45"/>
      <c r="G78" s="45"/>
      <c r="H78" s="45"/>
      <c r="I78" s="45"/>
      <c r="J78" s="46"/>
      <c r="K78" s="46"/>
      <c r="L78" s="46"/>
      <c r="M78" s="45"/>
      <c r="N78" s="45"/>
      <c r="O78" s="45"/>
      <c r="P78" s="45"/>
      <c r="Q78" s="45"/>
      <c r="R78" s="45"/>
    </row>
    <row r="79" spans="1:16" ht="13.5">
      <c r="A79" s="45" t="str">
        <f t="shared" si="2"/>
        <v> </v>
      </c>
      <c r="B79" s="50"/>
      <c r="C79" s="45"/>
      <c r="D79" s="45"/>
      <c r="E79" s="45"/>
      <c r="F79" s="45"/>
      <c r="G79" s="45"/>
      <c r="H79" s="45"/>
      <c r="I79" s="45"/>
      <c r="J79" s="46"/>
      <c r="K79" s="46"/>
      <c r="L79" s="46"/>
      <c r="M79" s="45"/>
      <c r="N79" s="45"/>
      <c r="O79" s="45"/>
      <c r="P79" s="45"/>
    </row>
    <row r="80" spans="1:18" ht="13.5">
      <c r="A80" s="45" t="str">
        <f t="shared" si="2"/>
        <v> </v>
      </c>
      <c r="B80" s="50"/>
      <c r="C80" s="45"/>
      <c r="D80" s="45"/>
      <c r="E80" s="45"/>
      <c r="F80" s="45"/>
      <c r="G80" s="45"/>
      <c r="H80" s="45"/>
      <c r="I80" s="45"/>
      <c r="J80" s="46"/>
      <c r="K80" s="46"/>
      <c r="L80" s="46"/>
      <c r="M80" s="45"/>
      <c r="N80" s="45"/>
      <c r="O80" s="45"/>
      <c r="P80" s="45"/>
      <c r="Q80" s="45"/>
      <c r="R80" s="45"/>
    </row>
    <row r="81" spans="1:18" ht="13.5">
      <c r="A81" s="45"/>
      <c r="B81" s="50"/>
      <c r="C81" s="45"/>
      <c r="D81" s="45"/>
      <c r="E81" s="45"/>
      <c r="F81" s="45"/>
      <c r="G81" s="45"/>
      <c r="H81" s="45"/>
      <c r="I81" s="45"/>
      <c r="J81" s="46"/>
      <c r="K81" s="46"/>
      <c r="L81" s="46"/>
      <c r="M81" s="45"/>
      <c r="N81" s="45"/>
      <c r="O81" s="45"/>
      <c r="P81" s="45"/>
      <c r="Q81" s="45"/>
      <c r="R81" s="45"/>
    </row>
    <row r="82" spans="1:16" ht="13.5">
      <c r="A82" s="45"/>
      <c r="B82" s="50"/>
      <c r="C82" s="45"/>
      <c r="D82" s="45"/>
      <c r="E82" s="45"/>
      <c r="F82" s="45"/>
      <c r="G82" s="45"/>
      <c r="H82" s="45"/>
      <c r="I82" s="45"/>
      <c r="J82" s="46"/>
      <c r="K82" s="46"/>
      <c r="L82" s="46"/>
      <c r="M82" s="45"/>
      <c r="N82" s="45"/>
      <c r="O82" s="45"/>
      <c r="P82" s="45"/>
    </row>
    <row r="83" ht="13.5">
      <c r="A83" s="45"/>
    </row>
    <row r="84" spans="1:18" ht="13.5">
      <c r="A84" s="45"/>
      <c r="B84" s="50"/>
      <c r="C84" s="45"/>
      <c r="D84" s="45"/>
      <c r="E84" s="45"/>
      <c r="F84" s="45"/>
      <c r="G84" s="45"/>
      <c r="H84" s="45"/>
      <c r="I84" s="45"/>
      <c r="J84" s="46"/>
      <c r="K84" s="46"/>
      <c r="L84" s="46"/>
      <c r="M84" s="45"/>
      <c r="N84" s="45"/>
      <c r="O84" s="45"/>
      <c r="P84" s="45"/>
      <c r="Q84" s="45"/>
      <c r="R84" s="45"/>
    </row>
    <row r="85" spans="2:18" ht="13.5">
      <c r="B85" s="50"/>
      <c r="C85" s="45"/>
      <c r="D85" s="45"/>
      <c r="E85" s="45"/>
      <c r="F85" s="45"/>
      <c r="G85" s="45"/>
      <c r="H85" s="45"/>
      <c r="I85" s="45"/>
      <c r="J85" s="46"/>
      <c r="K85" s="46"/>
      <c r="L85" s="46"/>
      <c r="M85" s="45"/>
      <c r="N85" s="45"/>
      <c r="O85" s="45"/>
      <c r="P85" s="45"/>
      <c r="Q85" s="45"/>
      <c r="R85" s="45"/>
    </row>
    <row r="86" ht="13.5">
      <c r="A86" s="45"/>
    </row>
    <row r="87" spans="1:18" ht="13.5">
      <c r="A87" s="45"/>
      <c r="B87" s="50"/>
      <c r="C87" s="45"/>
      <c r="D87" s="45"/>
      <c r="E87" s="45"/>
      <c r="F87" s="45"/>
      <c r="G87" s="45"/>
      <c r="H87" s="45"/>
      <c r="I87" s="45"/>
      <c r="J87" s="46"/>
      <c r="K87" s="46"/>
      <c r="L87" s="46"/>
      <c r="M87" s="45"/>
      <c r="N87" s="45"/>
      <c r="O87" s="45"/>
      <c r="P87" s="45"/>
      <c r="Q87" s="45"/>
      <c r="R87" s="45"/>
    </row>
    <row r="88" spans="1:16" ht="13.5">
      <c r="A88" s="45"/>
      <c r="B88" s="50"/>
      <c r="C88" s="45"/>
      <c r="D88" s="45"/>
      <c r="E88" s="45"/>
      <c r="F88" s="45"/>
      <c r="G88" s="45"/>
      <c r="H88" s="45"/>
      <c r="I88" s="45"/>
      <c r="J88" s="46"/>
      <c r="K88" s="46"/>
      <c r="L88" s="46"/>
      <c r="M88" s="45"/>
      <c r="N88" s="45"/>
      <c r="O88" s="45"/>
      <c r="P88" s="45"/>
    </row>
    <row r="89" ht="13.5">
      <c r="A89" s="45"/>
    </row>
    <row r="90" spans="1:18" ht="13.5">
      <c r="A90" s="45"/>
      <c r="B90" s="50"/>
      <c r="C90" s="45"/>
      <c r="D90" s="45"/>
      <c r="E90" s="45"/>
      <c r="F90" s="45"/>
      <c r="G90" s="45"/>
      <c r="H90" s="45"/>
      <c r="I90" s="45"/>
      <c r="J90" s="46"/>
      <c r="K90" s="46"/>
      <c r="L90" s="46"/>
      <c r="M90" s="45"/>
      <c r="N90" s="45"/>
      <c r="O90" s="45"/>
      <c r="P90" s="45"/>
      <c r="Q90" s="45"/>
      <c r="R90" s="45"/>
    </row>
    <row r="91" spans="1:16" ht="13.5">
      <c r="A91" s="45"/>
      <c r="B91" s="50"/>
      <c r="C91" s="45"/>
      <c r="D91" s="45"/>
      <c r="E91" s="45"/>
      <c r="F91" s="45"/>
      <c r="G91" s="45"/>
      <c r="H91" s="45"/>
      <c r="I91" s="45"/>
      <c r="J91" s="46"/>
      <c r="K91" s="46"/>
      <c r="L91" s="46"/>
      <c r="M91" s="45"/>
      <c r="N91" s="45"/>
      <c r="O91" s="45"/>
      <c r="P91" s="45"/>
    </row>
    <row r="92" spans="1:15" ht="13.5">
      <c r="A92" s="45"/>
      <c r="B92" s="50"/>
      <c r="C92" s="45"/>
      <c r="D92" s="45"/>
      <c r="E92" s="45"/>
      <c r="F92" s="45"/>
      <c r="G92" s="45"/>
      <c r="H92" s="45"/>
      <c r="I92" s="45"/>
      <c r="J92" s="46"/>
      <c r="K92" s="46"/>
      <c r="L92" s="46"/>
      <c r="M92" s="45"/>
      <c r="N92" s="45"/>
      <c r="O92" s="45"/>
    </row>
    <row r="93" spans="1:18" ht="13.5">
      <c r="A93" s="45"/>
      <c r="B93" s="50"/>
      <c r="C93" s="45"/>
      <c r="D93" s="45"/>
      <c r="E93" s="45"/>
      <c r="F93" s="45"/>
      <c r="G93" s="45"/>
      <c r="H93" s="45"/>
      <c r="I93" s="45"/>
      <c r="J93" s="46"/>
      <c r="K93" s="46"/>
      <c r="L93" s="46"/>
      <c r="M93" s="45"/>
      <c r="N93" s="45"/>
      <c r="O93" s="45"/>
      <c r="P93" s="45"/>
      <c r="Q93" s="45"/>
      <c r="R93" s="45"/>
    </row>
    <row r="94" spans="1:16" ht="13.5">
      <c r="A94" s="45"/>
      <c r="B94" s="50"/>
      <c r="C94" s="45"/>
      <c r="D94" s="45"/>
      <c r="E94" s="45"/>
      <c r="F94" s="45"/>
      <c r="G94" s="45"/>
      <c r="H94" s="45"/>
      <c r="I94" s="45"/>
      <c r="J94" s="46"/>
      <c r="K94" s="46"/>
      <c r="L94" s="46"/>
      <c r="M94" s="45"/>
      <c r="N94" s="45"/>
      <c r="O94" s="45"/>
      <c r="P94" s="45"/>
    </row>
    <row r="95" spans="1:18" ht="13.5">
      <c r="A95" s="45"/>
      <c r="B95" s="50"/>
      <c r="C95" s="45"/>
      <c r="D95" s="45"/>
      <c r="E95" s="45"/>
      <c r="F95" s="45"/>
      <c r="G95" s="45"/>
      <c r="H95" s="45"/>
      <c r="I95" s="45"/>
      <c r="J95" s="46"/>
      <c r="K95" s="46"/>
      <c r="L95" s="46"/>
      <c r="M95" s="45"/>
      <c r="N95" s="45"/>
      <c r="O95" s="45"/>
      <c r="P95" s="45"/>
      <c r="Q95" s="45"/>
      <c r="R95" s="45"/>
    </row>
    <row r="96" spans="1:18" ht="13.5">
      <c r="A96" s="45"/>
      <c r="B96" s="50"/>
      <c r="C96" s="45"/>
      <c r="D96" s="45"/>
      <c r="E96" s="45"/>
      <c r="F96" s="45"/>
      <c r="G96" s="45"/>
      <c r="H96" s="45"/>
      <c r="I96" s="45"/>
      <c r="J96" s="46"/>
      <c r="K96" s="46"/>
      <c r="L96" s="46"/>
      <c r="M96" s="45"/>
      <c r="N96" s="45"/>
      <c r="O96" s="45"/>
      <c r="P96" s="45"/>
      <c r="Q96" s="45"/>
      <c r="R96" s="45"/>
    </row>
    <row r="97" spans="1:16" ht="13.5">
      <c r="A97" s="45"/>
      <c r="B97" s="50"/>
      <c r="C97" s="45"/>
      <c r="D97" s="45"/>
      <c r="E97" s="45"/>
      <c r="F97" s="45"/>
      <c r="G97" s="45"/>
      <c r="H97" s="45"/>
      <c r="I97" s="45"/>
      <c r="J97" s="46"/>
      <c r="K97" s="46"/>
      <c r="L97" s="46"/>
      <c r="M97" s="45"/>
      <c r="N97" s="45"/>
      <c r="O97" s="45"/>
      <c r="P97" s="45"/>
    </row>
    <row r="98" ht="13.5">
      <c r="A98" s="45"/>
    </row>
    <row r="99" spans="1:18" ht="13.5">
      <c r="A99" s="45"/>
      <c r="B99" s="50"/>
      <c r="C99" s="45"/>
      <c r="D99" s="45"/>
      <c r="E99" s="45"/>
      <c r="F99" s="45"/>
      <c r="G99" s="45"/>
      <c r="H99" s="45"/>
      <c r="I99" s="45"/>
      <c r="J99" s="46"/>
      <c r="K99" s="46"/>
      <c r="L99" s="46"/>
      <c r="M99" s="45"/>
      <c r="N99" s="45"/>
      <c r="O99" s="45"/>
      <c r="P99" s="45"/>
      <c r="Q99" s="45"/>
      <c r="R99" s="45"/>
    </row>
    <row r="100" spans="2:18" ht="13.5">
      <c r="B100" s="50"/>
      <c r="C100" s="45"/>
      <c r="D100" s="45"/>
      <c r="E100" s="45"/>
      <c r="F100" s="45"/>
      <c r="G100" s="45"/>
      <c r="H100" s="45"/>
      <c r="I100" s="45"/>
      <c r="J100" s="46"/>
      <c r="K100" s="46"/>
      <c r="L100" s="46"/>
      <c r="M100" s="45"/>
      <c r="N100" s="45"/>
      <c r="O100" s="45"/>
      <c r="P100" s="45"/>
      <c r="Q100" s="45"/>
      <c r="R100" s="45"/>
    </row>
    <row r="101" ht="13.5">
      <c r="A101" s="45"/>
    </row>
    <row r="102" spans="2:18" ht="13.5">
      <c r="B102" s="50"/>
      <c r="C102" s="45"/>
      <c r="D102" s="45"/>
      <c r="E102" s="45"/>
      <c r="F102" s="45"/>
      <c r="G102" s="45"/>
      <c r="H102" s="45"/>
      <c r="I102" s="45"/>
      <c r="J102" s="46"/>
      <c r="K102" s="46"/>
      <c r="L102" s="46"/>
      <c r="M102" s="45"/>
      <c r="N102" s="45"/>
      <c r="O102" s="45"/>
      <c r="P102" s="45"/>
      <c r="Q102" s="45"/>
      <c r="R102" s="45"/>
    </row>
    <row r="104" ht="13.5">
      <c r="A104" s="45"/>
    </row>
    <row r="105" spans="2:18" ht="13.5">
      <c r="B105" s="50"/>
      <c r="C105" s="45"/>
      <c r="D105" s="45"/>
      <c r="E105" s="45"/>
      <c r="F105" s="45"/>
      <c r="G105" s="45"/>
      <c r="H105" s="45"/>
      <c r="I105" s="45"/>
      <c r="J105" s="46"/>
      <c r="K105" s="46"/>
      <c r="L105" s="46"/>
      <c r="M105" s="45"/>
      <c r="N105" s="45"/>
      <c r="O105" s="45"/>
      <c r="P105" s="45"/>
      <c r="Q105" s="45"/>
      <c r="R105" s="45"/>
    </row>
    <row r="107" ht="13.5">
      <c r="A107" s="45"/>
    </row>
    <row r="108" spans="2:18" ht="13.5">
      <c r="B108" s="50"/>
      <c r="C108" s="45"/>
      <c r="D108" s="45"/>
      <c r="E108" s="45"/>
      <c r="F108" s="45"/>
      <c r="G108" s="45"/>
      <c r="H108" s="45"/>
      <c r="I108" s="45"/>
      <c r="J108" s="46"/>
      <c r="K108" s="46"/>
      <c r="L108" s="46"/>
      <c r="M108" s="45"/>
      <c r="N108" s="45"/>
      <c r="O108" s="45"/>
      <c r="P108" s="45"/>
      <c r="Q108" s="45"/>
      <c r="R108" s="45"/>
    </row>
  </sheetData>
  <sheetProtection/>
  <dataValidations count="1">
    <dataValidation type="list" allowBlank="1" showInputMessage="1" showErrorMessage="1" sqref="C26">
      <formula1>$C$27:$C$77</formula1>
    </dataValidation>
  </dataValidations>
  <hyperlinks>
    <hyperlink ref="H9" r:id="rId1" display="sektionsseniorenwart-bowling@hkbv-ev.de"/>
  </hyperlinks>
  <printOptions/>
  <pageMargins left="0.7" right="0.7" top="0.787401575" bottom="0.787401575" header="0.3" footer="0.3"/>
  <pageSetup horizontalDpi="600" verticalDpi="600" orientation="portrait" paperSize="9" r:id="rId4"/>
  <drawing r:id="rId3"/>
  <tableParts>
    <tablePart r:id="rId2"/>
  </tableParts>
</worksheet>
</file>

<file path=xl/worksheets/sheet3.xml><?xml version="1.0" encoding="utf-8"?>
<worksheet xmlns="http://schemas.openxmlformats.org/spreadsheetml/2006/main" xmlns:r="http://schemas.openxmlformats.org/officeDocument/2006/relationships">
  <sheetPr codeName="Tabelle4"/>
  <dimension ref="A1:W1748"/>
  <sheetViews>
    <sheetView zoomScalePageLayoutView="0" workbookViewId="0" topLeftCell="A1">
      <selection activeCell="A1" sqref="A1:IV1"/>
    </sheetView>
  </sheetViews>
  <sheetFormatPr defaultColWidth="11.00390625" defaultRowHeight="14.25"/>
  <cols>
    <col min="1" max="1" width="22.125" style="100" customWidth="1"/>
    <col min="2" max="2" width="7.125" style="15" bestFit="1" customWidth="1"/>
    <col min="3" max="3" width="6.625" style="15" customWidth="1"/>
    <col min="4" max="4" width="16.875" style="42" bestFit="1" customWidth="1"/>
    <col min="5" max="5" width="13.00390625" style="41" bestFit="1" customWidth="1"/>
    <col min="6" max="6" width="5.625" style="17" bestFit="1" customWidth="1"/>
    <col min="7" max="7" width="4.625" style="40" customWidth="1"/>
    <col min="8" max="9" width="25.25390625" style="41" bestFit="1" customWidth="1"/>
    <col min="10" max="10" width="11.00390625" style="101" customWidth="1"/>
    <col min="11" max="12" width="11.00390625" style="0" customWidth="1"/>
    <col min="13" max="13" width="4.625" style="0" bestFit="1" customWidth="1"/>
    <col min="15" max="15" width="18.00390625" style="0" bestFit="1" customWidth="1"/>
  </cols>
  <sheetData>
    <row r="1" spans="1:23" ht="48">
      <c r="A1" s="100" t="s">
        <v>693</v>
      </c>
      <c r="B1" s="52" t="s">
        <v>845</v>
      </c>
      <c r="C1" s="52" t="s">
        <v>61</v>
      </c>
      <c r="D1" s="53" t="s">
        <v>102</v>
      </c>
      <c r="E1" s="53" t="s">
        <v>2</v>
      </c>
      <c r="F1" s="54" t="s">
        <v>748</v>
      </c>
      <c r="G1" s="55" t="s">
        <v>749</v>
      </c>
      <c r="H1" s="56" t="s">
        <v>638</v>
      </c>
      <c r="I1" s="56" t="s">
        <v>639</v>
      </c>
      <c r="J1" s="101" t="s">
        <v>1096</v>
      </c>
      <c r="K1" s="32" t="s">
        <v>147</v>
      </c>
      <c r="L1">
        <v>8735</v>
      </c>
      <c r="M1" t="s">
        <v>638</v>
      </c>
      <c r="O1" t="s">
        <v>693</v>
      </c>
      <c r="P1" s="52" t="s">
        <v>845</v>
      </c>
      <c r="Q1" s="52" t="s">
        <v>61</v>
      </c>
      <c r="R1" s="53" t="s">
        <v>102</v>
      </c>
      <c r="S1" s="53" t="s">
        <v>2</v>
      </c>
      <c r="T1" s="54" t="s">
        <v>748</v>
      </c>
      <c r="U1" s="55" t="s">
        <v>749</v>
      </c>
      <c r="V1" s="56" t="s">
        <v>638</v>
      </c>
      <c r="W1" s="56" t="s">
        <v>639</v>
      </c>
    </row>
    <row r="2" spans="1:23" ht="14.25">
      <c r="A2" s="100" t="str">
        <f>D2&amp;" "&amp;C2</f>
        <v>Diehl 15731</v>
      </c>
      <c r="B2" s="100">
        <v>147260</v>
      </c>
      <c r="C2" s="100">
        <v>15731</v>
      </c>
      <c r="D2" s="100" t="s">
        <v>107</v>
      </c>
      <c r="E2" s="100" t="s">
        <v>108</v>
      </c>
      <c r="F2" s="100" t="s">
        <v>106</v>
      </c>
      <c r="G2" s="101">
        <v>0</v>
      </c>
      <c r="H2" s="100" t="s">
        <v>640</v>
      </c>
      <c r="I2" s="100" t="s">
        <v>18</v>
      </c>
      <c r="J2" s="101">
        <v>22</v>
      </c>
      <c r="K2" s="32"/>
      <c r="O2" s="100" t="s">
        <v>1132</v>
      </c>
      <c r="P2" s="100">
        <v>147260</v>
      </c>
      <c r="Q2" s="100">
        <v>15731</v>
      </c>
      <c r="R2" s="100" t="s">
        <v>107</v>
      </c>
      <c r="S2" s="100" t="s">
        <v>108</v>
      </c>
      <c r="T2" s="100" t="s">
        <v>106</v>
      </c>
      <c r="U2" s="101">
        <v>0</v>
      </c>
      <c r="V2" s="100" t="s">
        <v>640</v>
      </c>
      <c r="W2" s="100" t="s">
        <v>18</v>
      </c>
    </row>
    <row r="3" spans="1:23" ht="14.25">
      <c r="A3" s="100" t="str">
        <f aca="true" t="shared" si="0" ref="A3:A66">D3&amp;" "&amp;C3</f>
        <v>Dierks 33004</v>
      </c>
      <c r="B3" s="100">
        <v>106791</v>
      </c>
      <c r="C3" s="100">
        <v>33004</v>
      </c>
      <c r="D3" s="100" t="s">
        <v>109</v>
      </c>
      <c r="E3" s="100" t="s">
        <v>110</v>
      </c>
      <c r="F3" s="100" t="s">
        <v>104</v>
      </c>
      <c r="G3" s="101" t="s">
        <v>694</v>
      </c>
      <c r="H3" s="100" t="s">
        <v>640</v>
      </c>
      <c r="I3" s="100" t="s">
        <v>18</v>
      </c>
      <c r="J3" s="101">
        <v>23</v>
      </c>
      <c r="K3" s="32"/>
      <c r="O3" s="100" t="s">
        <v>1133</v>
      </c>
      <c r="P3" s="100">
        <v>106791</v>
      </c>
      <c r="Q3" s="100">
        <v>33004</v>
      </c>
      <c r="R3" s="100" t="s">
        <v>109</v>
      </c>
      <c r="S3" s="100" t="s">
        <v>110</v>
      </c>
      <c r="T3" s="100" t="s">
        <v>104</v>
      </c>
      <c r="U3" s="101" t="s">
        <v>694</v>
      </c>
      <c r="V3" s="100" t="s">
        <v>640</v>
      </c>
      <c r="W3" s="100" t="s">
        <v>18</v>
      </c>
    </row>
    <row r="4" spans="1:23" ht="14.25">
      <c r="A4" s="100" t="str">
        <f t="shared" si="0"/>
        <v>Fischer 8318</v>
      </c>
      <c r="B4" s="100">
        <v>146102</v>
      </c>
      <c r="C4" s="100">
        <v>8318</v>
      </c>
      <c r="D4" s="100" t="s">
        <v>111</v>
      </c>
      <c r="E4" s="100" t="s">
        <v>112</v>
      </c>
      <c r="F4" s="100" t="s">
        <v>125</v>
      </c>
      <c r="G4" s="101" t="s">
        <v>696</v>
      </c>
      <c r="H4" s="100" t="s">
        <v>640</v>
      </c>
      <c r="I4" s="100" t="s">
        <v>18</v>
      </c>
      <c r="J4" s="101">
        <v>23</v>
      </c>
      <c r="K4" s="32" t="s">
        <v>129</v>
      </c>
      <c r="M4" s="59"/>
      <c r="O4" s="100" t="s">
        <v>1134</v>
      </c>
      <c r="P4" s="100">
        <v>146102</v>
      </c>
      <c r="Q4" s="100">
        <v>8318</v>
      </c>
      <c r="R4" s="100" t="s">
        <v>111</v>
      </c>
      <c r="S4" s="100" t="s">
        <v>112</v>
      </c>
      <c r="T4" s="100" t="s">
        <v>125</v>
      </c>
      <c r="U4" s="101" t="s">
        <v>696</v>
      </c>
      <c r="V4" s="100" t="s">
        <v>640</v>
      </c>
      <c r="W4" s="100" t="s">
        <v>18</v>
      </c>
    </row>
    <row r="5" spans="1:23" ht="14.25">
      <c r="A5" s="100" t="str">
        <f t="shared" si="0"/>
        <v>Flaig 8322</v>
      </c>
      <c r="B5" s="100">
        <v>100489</v>
      </c>
      <c r="C5" s="100">
        <v>8322</v>
      </c>
      <c r="D5" s="100" t="s">
        <v>113</v>
      </c>
      <c r="E5" s="100" t="s">
        <v>114</v>
      </c>
      <c r="F5" s="100" t="s">
        <v>125</v>
      </c>
      <c r="G5" s="101" t="s">
        <v>976</v>
      </c>
      <c r="H5" s="100" t="s">
        <v>640</v>
      </c>
      <c r="I5" s="100" t="s">
        <v>18</v>
      </c>
      <c r="J5" s="101">
        <v>22</v>
      </c>
      <c r="K5" s="32" t="s">
        <v>106</v>
      </c>
      <c r="O5" s="100" t="s">
        <v>1135</v>
      </c>
      <c r="P5" s="100">
        <v>100489</v>
      </c>
      <c r="Q5" s="100">
        <v>8322</v>
      </c>
      <c r="R5" s="100" t="s">
        <v>113</v>
      </c>
      <c r="S5" s="100" t="s">
        <v>114</v>
      </c>
      <c r="T5" s="100" t="s">
        <v>125</v>
      </c>
      <c r="U5" s="101" t="s">
        <v>976</v>
      </c>
      <c r="V5" s="100" t="s">
        <v>640</v>
      </c>
      <c r="W5" s="100" t="s">
        <v>18</v>
      </c>
    </row>
    <row r="6" spans="1:23" ht="14.25">
      <c r="A6" s="100" t="str">
        <f t="shared" si="0"/>
        <v>Frost 33237</v>
      </c>
      <c r="B6" s="100">
        <v>140148</v>
      </c>
      <c r="C6" s="100">
        <v>33237</v>
      </c>
      <c r="D6" s="100" t="s">
        <v>846</v>
      </c>
      <c r="E6" s="100" t="s">
        <v>78</v>
      </c>
      <c r="F6" s="100" t="s">
        <v>125</v>
      </c>
      <c r="G6" s="101" t="s">
        <v>694</v>
      </c>
      <c r="H6" s="100" t="s">
        <v>640</v>
      </c>
      <c r="I6" s="100" t="s">
        <v>18</v>
      </c>
      <c r="J6" s="101">
        <v>23</v>
      </c>
      <c r="K6" s="32" t="s">
        <v>151</v>
      </c>
      <c r="O6" s="100" t="s">
        <v>1136</v>
      </c>
      <c r="P6" s="100">
        <v>140148</v>
      </c>
      <c r="Q6" s="100">
        <v>33237</v>
      </c>
      <c r="R6" s="100" t="s">
        <v>846</v>
      </c>
      <c r="S6" s="100" t="s">
        <v>78</v>
      </c>
      <c r="T6" s="100" t="s">
        <v>125</v>
      </c>
      <c r="U6" s="101" t="s">
        <v>694</v>
      </c>
      <c r="V6" s="100" t="s">
        <v>640</v>
      </c>
      <c r="W6" s="100" t="s">
        <v>18</v>
      </c>
    </row>
    <row r="7" spans="1:23" ht="14.25">
      <c r="A7" s="100" t="str">
        <f t="shared" si="0"/>
        <v>Göckel 8405</v>
      </c>
      <c r="B7" s="100">
        <v>151255</v>
      </c>
      <c r="C7" s="100">
        <v>8405</v>
      </c>
      <c r="D7" s="100" t="s">
        <v>977</v>
      </c>
      <c r="E7" s="100" t="s">
        <v>83</v>
      </c>
      <c r="F7" s="100" t="s">
        <v>125</v>
      </c>
      <c r="G7" s="101"/>
      <c r="H7" s="100" t="s">
        <v>640</v>
      </c>
      <c r="I7" s="100" t="s">
        <v>18</v>
      </c>
      <c r="J7" s="101">
        <v>23</v>
      </c>
      <c r="K7" s="32" t="s">
        <v>148</v>
      </c>
      <c r="O7" s="100" t="s">
        <v>1137</v>
      </c>
      <c r="P7" s="100">
        <v>151255</v>
      </c>
      <c r="Q7" s="100">
        <v>8405</v>
      </c>
      <c r="R7" s="100" t="s">
        <v>977</v>
      </c>
      <c r="S7" s="100" t="s">
        <v>83</v>
      </c>
      <c r="T7" s="100" t="s">
        <v>125</v>
      </c>
      <c r="U7" s="101"/>
      <c r="V7" s="100" t="s">
        <v>640</v>
      </c>
      <c r="W7" s="100" t="s">
        <v>18</v>
      </c>
    </row>
    <row r="8" spans="1:23" ht="14.25">
      <c r="A8" s="100" t="str">
        <f t="shared" si="0"/>
        <v>Heine 10308</v>
      </c>
      <c r="B8" s="100">
        <v>151417</v>
      </c>
      <c r="C8" s="100">
        <v>10308</v>
      </c>
      <c r="D8" s="100" t="s">
        <v>402</v>
      </c>
      <c r="E8" s="100" t="s">
        <v>359</v>
      </c>
      <c r="F8" s="100" t="s">
        <v>104</v>
      </c>
      <c r="G8" s="101" t="s">
        <v>694</v>
      </c>
      <c r="H8" s="100" t="s">
        <v>640</v>
      </c>
      <c r="I8" s="100" t="s">
        <v>18</v>
      </c>
      <c r="J8" s="101">
        <v>23</v>
      </c>
      <c r="K8" s="32" t="s">
        <v>304</v>
      </c>
      <c r="O8" s="100" t="s">
        <v>1138</v>
      </c>
      <c r="P8" s="100">
        <v>151417</v>
      </c>
      <c r="Q8" s="100">
        <v>10308</v>
      </c>
      <c r="R8" s="100" t="s">
        <v>402</v>
      </c>
      <c r="S8" s="100" t="s">
        <v>359</v>
      </c>
      <c r="T8" s="100" t="s">
        <v>104</v>
      </c>
      <c r="U8" s="101" t="s">
        <v>694</v>
      </c>
      <c r="V8" s="100" t="s">
        <v>640</v>
      </c>
      <c r="W8" s="100" t="s">
        <v>18</v>
      </c>
    </row>
    <row r="9" spans="1:23" ht="14.25">
      <c r="A9" s="100" t="str">
        <f t="shared" si="0"/>
        <v>Kohle 15845</v>
      </c>
      <c r="B9" s="100">
        <v>153300</v>
      </c>
      <c r="C9" s="100">
        <v>15845</v>
      </c>
      <c r="D9" s="100" t="s">
        <v>119</v>
      </c>
      <c r="E9" s="100" t="s">
        <v>120</v>
      </c>
      <c r="F9" s="100" t="s">
        <v>118</v>
      </c>
      <c r="G9" s="101" t="s">
        <v>694</v>
      </c>
      <c r="H9" s="100" t="s">
        <v>640</v>
      </c>
      <c r="I9" s="100" t="s">
        <v>18</v>
      </c>
      <c r="J9" s="101">
        <v>23</v>
      </c>
      <c r="K9" s="32" t="s">
        <v>104</v>
      </c>
      <c r="O9" s="100" t="s">
        <v>1139</v>
      </c>
      <c r="P9" s="100">
        <v>153300</v>
      </c>
      <c r="Q9" s="100">
        <v>15845</v>
      </c>
      <c r="R9" s="100" t="s">
        <v>119</v>
      </c>
      <c r="S9" s="100" t="s">
        <v>120</v>
      </c>
      <c r="T9" s="100" t="s">
        <v>118</v>
      </c>
      <c r="U9" s="101" t="s">
        <v>694</v>
      </c>
      <c r="V9" s="100" t="s">
        <v>640</v>
      </c>
      <c r="W9" s="100" t="s">
        <v>18</v>
      </c>
    </row>
    <row r="10" spans="1:23" ht="14.25">
      <c r="A10" s="100" t="str">
        <f t="shared" si="0"/>
        <v>Schmelz 15104</v>
      </c>
      <c r="B10" s="100">
        <v>100493</v>
      </c>
      <c r="C10" s="100">
        <v>15104</v>
      </c>
      <c r="D10" s="100" t="s">
        <v>131</v>
      </c>
      <c r="E10" s="100" t="s">
        <v>132</v>
      </c>
      <c r="F10" s="100" t="s">
        <v>125</v>
      </c>
      <c r="G10" s="101" t="s">
        <v>694</v>
      </c>
      <c r="H10" s="100" t="s">
        <v>640</v>
      </c>
      <c r="I10" s="100" t="s">
        <v>18</v>
      </c>
      <c r="J10" s="101">
        <v>23</v>
      </c>
      <c r="K10" s="32" t="s">
        <v>125</v>
      </c>
      <c r="O10" s="100" t="s">
        <v>1140</v>
      </c>
      <c r="P10" s="100">
        <v>100493</v>
      </c>
      <c r="Q10" s="100">
        <v>15104</v>
      </c>
      <c r="R10" s="100" t="s">
        <v>131</v>
      </c>
      <c r="S10" s="100" t="s">
        <v>132</v>
      </c>
      <c r="T10" s="100" t="s">
        <v>125</v>
      </c>
      <c r="U10" s="101" t="s">
        <v>694</v>
      </c>
      <c r="V10" s="100" t="s">
        <v>640</v>
      </c>
      <c r="W10" s="100" t="s">
        <v>18</v>
      </c>
    </row>
    <row r="11" spans="1:23" ht="14.25">
      <c r="A11" s="100" t="str">
        <f t="shared" si="0"/>
        <v>Schmidt 15108</v>
      </c>
      <c r="B11" s="100">
        <v>100492</v>
      </c>
      <c r="C11" s="100">
        <v>15108</v>
      </c>
      <c r="D11" s="100" t="s">
        <v>133</v>
      </c>
      <c r="E11" s="100" t="s">
        <v>134</v>
      </c>
      <c r="F11" s="100" t="s">
        <v>125</v>
      </c>
      <c r="G11" s="101" t="s">
        <v>694</v>
      </c>
      <c r="H11" s="100" t="s">
        <v>640</v>
      </c>
      <c r="I11" s="100" t="s">
        <v>18</v>
      </c>
      <c r="J11" s="101">
        <v>22</v>
      </c>
      <c r="K11" s="32" t="s">
        <v>118</v>
      </c>
      <c r="O11" s="100" t="s">
        <v>1141</v>
      </c>
      <c r="P11" s="100">
        <v>100492</v>
      </c>
      <c r="Q11" s="100">
        <v>15108</v>
      </c>
      <c r="R11" s="100" t="s">
        <v>133</v>
      </c>
      <c r="S11" s="100" t="s">
        <v>134</v>
      </c>
      <c r="T11" s="100" t="s">
        <v>125</v>
      </c>
      <c r="U11" s="101" t="s">
        <v>694</v>
      </c>
      <c r="V11" s="100" t="s">
        <v>640</v>
      </c>
      <c r="W11" s="100" t="s">
        <v>18</v>
      </c>
    </row>
    <row r="12" spans="1:23" ht="14.25">
      <c r="A12" s="100" t="str">
        <f t="shared" si="0"/>
        <v>Schnellbacher 15703</v>
      </c>
      <c r="B12" s="100">
        <v>147259</v>
      </c>
      <c r="C12" s="100">
        <v>15703</v>
      </c>
      <c r="D12" s="100" t="s">
        <v>135</v>
      </c>
      <c r="E12" s="100" t="s">
        <v>132</v>
      </c>
      <c r="F12" s="100" t="s">
        <v>125</v>
      </c>
      <c r="G12" s="101" t="s">
        <v>699</v>
      </c>
      <c r="H12" s="100" t="s">
        <v>640</v>
      </c>
      <c r="I12" s="100" t="s">
        <v>18</v>
      </c>
      <c r="J12" s="101">
        <v>23</v>
      </c>
      <c r="K12" s="32" t="s">
        <v>691</v>
      </c>
      <c r="O12" s="100" t="s">
        <v>1142</v>
      </c>
      <c r="P12" s="100">
        <v>147259</v>
      </c>
      <c r="Q12" s="100">
        <v>15703</v>
      </c>
      <c r="R12" s="100" t="s">
        <v>135</v>
      </c>
      <c r="S12" s="100" t="s">
        <v>132</v>
      </c>
      <c r="T12" s="100" t="s">
        <v>125</v>
      </c>
      <c r="U12" s="101" t="s">
        <v>699</v>
      </c>
      <c r="V12" s="100" t="s">
        <v>640</v>
      </c>
      <c r="W12" s="100" t="s">
        <v>18</v>
      </c>
    </row>
    <row r="13" spans="1:23" ht="14.25">
      <c r="A13" s="100" t="str">
        <f t="shared" si="0"/>
        <v>Schreiner 33121</v>
      </c>
      <c r="B13" s="100">
        <v>132509</v>
      </c>
      <c r="C13" s="100">
        <v>33121</v>
      </c>
      <c r="D13" s="100" t="s">
        <v>715</v>
      </c>
      <c r="E13" s="100" t="s">
        <v>105</v>
      </c>
      <c r="F13" s="100" t="s">
        <v>106</v>
      </c>
      <c r="G13" s="101" t="s">
        <v>694</v>
      </c>
      <c r="H13" s="100" t="s">
        <v>640</v>
      </c>
      <c r="I13" s="100" t="s">
        <v>18</v>
      </c>
      <c r="J13" s="101">
        <v>23</v>
      </c>
      <c r="K13" s="32" t="s">
        <v>692</v>
      </c>
      <c r="O13" s="100" t="s">
        <v>1143</v>
      </c>
      <c r="P13" s="100">
        <v>132509</v>
      </c>
      <c r="Q13" s="100">
        <v>33121</v>
      </c>
      <c r="R13" s="100" t="s">
        <v>715</v>
      </c>
      <c r="S13" s="100" t="s">
        <v>105</v>
      </c>
      <c r="T13" s="100" t="s">
        <v>106</v>
      </c>
      <c r="U13" s="101" t="s">
        <v>694</v>
      </c>
      <c r="V13" s="100" t="s">
        <v>640</v>
      </c>
      <c r="W13" s="100" t="s">
        <v>18</v>
      </c>
    </row>
    <row r="14" spans="1:23" ht="14.25">
      <c r="A14" s="100" t="str">
        <f t="shared" si="0"/>
        <v>Tezak 15269</v>
      </c>
      <c r="B14" s="100">
        <v>100488</v>
      </c>
      <c r="C14" s="100">
        <v>15269</v>
      </c>
      <c r="D14" s="100" t="s">
        <v>137</v>
      </c>
      <c r="E14" s="100" t="s">
        <v>140</v>
      </c>
      <c r="F14" s="100" t="s">
        <v>125</v>
      </c>
      <c r="G14" s="101" t="s">
        <v>694</v>
      </c>
      <c r="H14" s="100" t="s">
        <v>640</v>
      </c>
      <c r="I14" s="100" t="s">
        <v>18</v>
      </c>
      <c r="J14" s="101">
        <v>23</v>
      </c>
      <c r="K14" s="32" t="s">
        <v>147</v>
      </c>
      <c r="O14" s="100" t="s">
        <v>1144</v>
      </c>
      <c r="P14" s="100">
        <v>100488</v>
      </c>
      <c r="Q14" s="100">
        <v>15269</v>
      </c>
      <c r="R14" s="100" t="s">
        <v>137</v>
      </c>
      <c r="S14" s="100" t="s">
        <v>140</v>
      </c>
      <c r="T14" s="100" t="s">
        <v>125</v>
      </c>
      <c r="U14" s="101" t="s">
        <v>694</v>
      </c>
      <c r="V14" s="100" t="s">
        <v>640</v>
      </c>
      <c r="W14" s="100" t="s">
        <v>18</v>
      </c>
    </row>
    <row r="15" spans="1:23" ht="14.25">
      <c r="A15" s="100" t="str">
        <f t="shared" si="0"/>
        <v>Tezak 15912</v>
      </c>
      <c r="B15" s="100">
        <v>67337</v>
      </c>
      <c r="C15" s="100">
        <v>15912</v>
      </c>
      <c r="D15" s="100" t="s">
        <v>137</v>
      </c>
      <c r="E15" s="100" t="s">
        <v>139</v>
      </c>
      <c r="F15" s="100" t="s">
        <v>118</v>
      </c>
      <c r="G15" s="101"/>
      <c r="H15" s="100" t="s">
        <v>640</v>
      </c>
      <c r="I15" s="100" t="s">
        <v>18</v>
      </c>
      <c r="J15" s="101">
        <v>23</v>
      </c>
      <c r="O15" s="100" t="s">
        <v>1145</v>
      </c>
      <c r="P15" s="100">
        <v>67337</v>
      </c>
      <c r="Q15" s="100">
        <v>15912</v>
      </c>
      <c r="R15" s="100" t="s">
        <v>137</v>
      </c>
      <c r="S15" s="100" t="s">
        <v>139</v>
      </c>
      <c r="T15" s="100" t="s">
        <v>118</v>
      </c>
      <c r="U15" s="101"/>
      <c r="V15" s="100" t="s">
        <v>640</v>
      </c>
      <c r="W15" s="100" t="s">
        <v>18</v>
      </c>
    </row>
    <row r="16" spans="1:23" ht="14.25">
      <c r="A16" s="100" t="str">
        <f t="shared" si="0"/>
        <v>Wilson 15741</v>
      </c>
      <c r="B16" s="100">
        <v>151415</v>
      </c>
      <c r="C16" s="100">
        <v>15741</v>
      </c>
      <c r="D16" s="100" t="s">
        <v>141</v>
      </c>
      <c r="E16" s="100" t="s">
        <v>142</v>
      </c>
      <c r="F16" s="100" t="s">
        <v>106</v>
      </c>
      <c r="G16" s="101">
        <v>0</v>
      </c>
      <c r="H16" s="100" t="s">
        <v>640</v>
      </c>
      <c r="I16" s="100" t="s">
        <v>18</v>
      </c>
      <c r="J16" s="101">
        <v>22</v>
      </c>
      <c r="O16" s="100" t="s">
        <v>1146</v>
      </c>
      <c r="P16" s="100">
        <v>151415</v>
      </c>
      <c r="Q16" s="100">
        <v>15741</v>
      </c>
      <c r="R16" s="100" t="s">
        <v>141</v>
      </c>
      <c r="S16" s="100" t="s">
        <v>142</v>
      </c>
      <c r="T16" s="100" t="s">
        <v>106</v>
      </c>
      <c r="U16" s="101">
        <v>0</v>
      </c>
      <c r="V16" s="100" t="s">
        <v>640</v>
      </c>
      <c r="W16" s="100" t="s">
        <v>18</v>
      </c>
    </row>
    <row r="17" spans="1:23" ht="14.25">
      <c r="A17" s="100" t="str">
        <f t="shared" si="0"/>
        <v>Ackermann 8002</v>
      </c>
      <c r="B17" s="100">
        <v>154395</v>
      </c>
      <c r="C17" s="100">
        <v>8002</v>
      </c>
      <c r="D17" s="100" t="s">
        <v>144</v>
      </c>
      <c r="E17" s="100" t="s">
        <v>145</v>
      </c>
      <c r="F17" s="100" t="s">
        <v>104</v>
      </c>
      <c r="G17" s="101" t="s">
        <v>697</v>
      </c>
      <c r="H17" s="100" t="s">
        <v>641</v>
      </c>
      <c r="I17" s="100" t="s">
        <v>19</v>
      </c>
      <c r="J17" s="101">
        <v>22</v>
      </c>
      <c r="O17" s="100" t="s">
        <v>1147</v>
      </c>
      <c r="P17" s="100">
        <v>154395</v>
      </c>
      <c r="Q17" s="100">
        <v>8002</v>
      </c>
      <c r="R17" s="100" t="s">
        <v>144</v>
      </c>
      <c r="S17" s="100" t="s">
        <v>145</v>
      </c>
      <c r="T17" s="100" t="s">
        <v>104</v>
      </c>
      <c r="U17" s="101" t="s">
        <v>697</v>
      </c>
      <c r="V17" s="100" t="s">
        <v>641</v>
      </c>
      <c r="W17" s="100" t="s">
        <v>19</v>
      </c>
    </row>
    <row r="18" spans="1:23" ht="14.25">
      <c r="A18" s="100" t="str">
        <f t="shared" si="0"/>
        <v>Bikowski 15816</v>
      </c>
      <c r="B18" s="100">
        <v>151872</v>
      </c>
      <c r="C18" s="100">
        <v>15816</v>
      </c>
      <c r="D18" s="100" t="s">
        <v>768</v>
      </c>
      <c r="E18" s="100" t="s">
        <v>146</v>
      </c>
      <c r="F18" s="100" t="s">
        <v>106</v>
      </c>
      <c r="G18" s="101">
        <v>0</v>
      </c>
      <c r="H18" s="100" t="s">
        <v>641</v>
      </c>
      <c r="I18" s="100" t="s">
        <v>19</v>
      </c>
      <c r="J18" s="101">
        <v>23</v>
      </c>
      <c r="O18" s="100" t="s">
        <v>1148</v>
      </c>
      <c r="P18" s="100">
        <v>151872</v>
      </c>
      <c r="Q18" s="100">
        <v>15816</v>
      </c>
      <c r="R18" s="100" t="s">
        <v>768</v>
      </c>
      <c r="S18" s="100" t="s">
        <v>146</v>
      </c>
      <c r="T18" s="100" t="s">
        <v>106</v>
      </c>
      <c r="U18" s="101">
        <v>0</v>
      </c>
      <c r="V18" s="100" t="s">
        <v>641</v>
      </c>
      <c r="W18" s="100" t="s">
        <v>19</v>
      </c>
    </row>
    <row r="19" spans="1:23" ht="14.25">
      <c r="A19" s="100" t="str">
        <f t="shared" si="0"/>
        <v>Da Costa Araujo 33230</v>
      </c>
      <c r="B19" s="100">
        <v>140132</v>
      </c>
      <c r="C19" s="100">
        <v>33230</v>
      </c>
      <c r="D19" s="100" t="s">
        <v>847</v>
      </c>
      <c r="E19" s="100" t="s">
        <v>848</v>
      </c>
      <c r="F19" s="100" t="s">
        <v>104</v>
      </c>
      <c r="G19" s="101" t="s">
        <v>694</v>
      </c>
      <c r="H19" s="100" t="s">
        <v>641</v>
      </c>
      <c r="I19" s="100" t="s">
        <v>19</v>
      </c>
      <c r="J19" s="101">
        <v>23</v>
      </c>
      <c r="O19" s="100" t="s">
        <v>1149</v>
      </c>
      <c r="P19" s="100">
        <v>140132</v>
      </c>
      <c r="Q19" s="100">
        <v>33230</v>
      </c>
      <c r="R19" s="100" t="s">
        <v>847</v>
      </c>
      <c r="S19" s="100" t="s">
        <v>848</v>
      </c>
      <c r="T19" s="100" t="s">
        <v>104</v>
      </c>
      <c r="U19" s="101" t="s">
        <v>694</v>
      </c>
      <c r="V19" s="100" t="s">
        <v>641</v>
      </c>
      <c r="W19" s="100" t="s">
        <v>19</v>
      </c>
    </row>
    <row r="20" spans="1:23" ht="14.25">
      <c r="A20" s="100" t="str">
        <f t="shared" si="0"/>
        <v>Diehl 33316</v>
      </c>
      <c r="B20" s="100">
        <v>147378</v>
      </c>
      <c r="C20" s="100">
        <v>33316</v>
      </c>
      <c r="D20" s="100" t="s">
        <v>107</v>
      </c>
      <c r="E20" s="100" t="s">
        <v>221</v>
      </c>
      <c r="F20" s="100" t="s">
        <v>106</v>
      </c>
      <c r="G20" s="101" t="s">
        <v>694</v>
      </c>
      <c r="H20" s="100" t="s">
        <v>641</v>
      </c>
      <c r="I20" s="100" t="s">
        <v>19</v>
      </c>
      <c r="J20" s="101">
        <v>23</v>
      </c>
      <c r="O20" s="100" t="s">
        <v>1150</v>
      </c>
      <c r="P20" s="100">
        <v>147378</v>
      </c>
      <c r="Q20" s="100">
        <v>33316</v>
      </c>
      <c r="R20" s="100" t="s">
        <v>107</v>
      </c>
      <c r="S20" s="100" t="s">
        <v>221</v>
      </c>
      <c r="T20" s="100" t="s">
        <v>106</v>
      </c>
      <c r="U20" s="101" t="s">
        <v>694</v>
      </c>
      <c r="V20" s="100" t="s">
        <v>641</v>
      </c>
      <c r="W20" s="100" t="s">
        <v>19</v>
      </c>
    </row>
    <row r="21" spans="1:23" ht="14.25">
      <c r="A21" s="100" t="str">
        <f t="shared" si="0"/>
        <v>Dürr 33283</v>
      </c>
      <c r="B21" s="100">
        <v>146149</v>
      </c>
      <c r="C21" s="100">
        <v>33283</v>
      </c>
      <c r="D21" s="100" t="s">
        <v>926</v>
      </c>
      <c r="E21" s="100" t="s">
        <v>927</v>
      </c>
      <c r="F21" s="100" t="s">
        <v>104</v>
      </c>
      <c r="G21" s="101" t="s">
        <v>699</v>
      </c>
      <c r="H21" s="100" t="s">
        <v>641</v>
      </c>
      <c r="I21" s="100" t="s">
        <v>19</v>
      </c>
      <c r="J21" s="101">
        <v>23</v>
      </c>
      <c r="O21" s="100" t="s">
        <v>1151</v>
      </c>
      <c r="P21" s="100">
        <v>146149</v>
      </c>
      <c r="Q21" s="100">
        <v>33283</v>
      </c>
      <c r="R21" s="100" t="s">
        <v>926</v>
      </c>
      <c r="S21" s="100" t="s">
        <v>927</v>
      </c>
      <c r="T21" s="100" t="s">
        <v>104</v>
      </c>
      <c r="U21" s="101" t="s">
        <v>699</v>
      </c>
      <c r="V21" s="100" t="s">
        <v>641</v>
      </c>
      <c r="W21" s="100" t="s">
        <v>19</v>
      </c>
    </row>
    <row r="22" spans="1:23" ht="14.25">
      <c r="A22" s="100" t="str">
        <f t="shared" si="0"/>
        <v>Goldammer 8957</v>
      </c>
      <c r="B22" s="100">
        <v>153143</v>
      </c>
      <c r="C22" s="100">
        <v>8957</v>
      </c>
      <c r="D22" s="100" t="s">
        <v>978</v>
      </c>
      <c r="E22" s="100" t="s">
        <v>86</v>
      </c>
      <c r="F22" s="100" t="s">
        <v>129</v>
      </c>
      <c r="G22" s="101" t="s">
        <v>697</v>
      </c>
      <c r="H22" s="100" t="s">
        <v>641</v>
      </c>
      <c r="I22" s="100" t="s">
        <v>19</v>
      </c>
      <c r="J22" s="101">
        <v>22</v>
      </c>
      <c r="O22" s="100" t="s">
        <v>1152</v>
      </c>
      <c r="P22" s="100">
        <v>153143</v>
      </c>
      <c r="Q22" s="100">
        <v>8957</v>
      </c>
      <c r="R22" s="100" t="s">
        <v>978</v>
      </c>
      <c r="S22" s="100" t="s">
        <v>86</v>
      </c>
      <c r="T22" s="100" t="s">
        <v>129</v>
      </c>
      <c r="U22" s="101" t="s">
        <v>697</v>
      </c>
      <c r="V22" s="100" t="s">
        <v>641</v>
      </c>
      <c r="W22" s="100" t="s">
        <v>19</v>
      </c>
    </row>
    <row r="23" spans="1:23" ht="14.25">
      <c r="A23" s="100" t="str">
        <f t="shared" si="0"/>
        <v>Herling 15698</v>
      </c>
      <c r="B23" s="100"/>
      <c r="C23" s="100">
        <v>15698</v>
      </c>
      <c r="D23" s="100" t="s">
        <v>154</v>
      </c>
      <c r="E23" s="100" t="s">
        <v>85</v>
      </c>
      <c r="F23" s="100" t="s">
        <v>104</v>
      </c>
      <c r="G23" s="101" t="s">
        <v>698</v>
      </c>
      <c r="H23" s="100" t="s">
        <v>641</v>
      </c>
      <c r="I23" s="100" t="s">
        <v>19</v>
      </c>
      <c r="J23" s="101">
        <v>22</v>
      </c>
      <c r="O23" s="100" t="s">
        <v>1153</v>
      </c>
      <c r="P23" s="100"/>
      <c r="Q23" s="100">
        <v>15698</v>
      </c>
      <c r="R23" s="100" t="s">
        <v>154</v>
      </c>
      <c r="S23" s="100" t="s">
        <v>85</v>
      </c>
      <c r="T23" s="100" t="s">
        <v>104</v>
      </c>
      <c r="U23" s="101" t="s">
        <v>698</v>
      </c>
      <c r="V23" s="100" t="s">
        <v>641</v>
      </c>
      <c r="W23" s="100" t="s">
        <v>19</v>
      </c>
    </row>
    <row r="24" spans="1:23" ht="14.25">
      <c r="A24" s="100" t="str">
        <f t="shared" si="0"/>
        <v>Löbig 33268</v>
      </c>
      <c r="B24" s="100">
        <v>144468</v>
      </c>
      <c r="C24" s="100">
        <v>33268</v>
      </c>
      <c r="D24" s="100" t="s">
        <v>920</v>
      </c>
      <c r="E24" s="100" t="s">
        <v>260</v>
      </c>
      <c r="F24" s="100" t="s">
        <v>106</v>
      </c>
      <c r="G24" s="101" t="s">
        <v>976</v>
      </c>
      <c r="H24" s="100" t="s">
        <v>641</v>
      </c>
      <c r="I24" s="100" t="s">
        <v>19</v>
      </c>
      <c r="J24" s="101">
        <v>22</v>
      </c>
      <c r="O24" s="100" t="s">
        <v>1154</v>
      </c>
      <c r="P24" s="100">
        <v>144468</v>
      </c>
      <c r="Q24" s="100">
        <v>33268</v>
      </c>
      <c r="R24" s="100" t="s">
        <v>920</v>
      </c>
      <c r="S24" s="100" t="s">
        <v>260</v>
      </c>
      <c r="T24" s="100" t="s">
        <v>106</v>
      </c>
      <c r="U24" s="101" t="s">
        <v>976</v>
      </c>
      <c r="V24" s="100" t="s">
        <v>641</v>
      </c>
      <c r="W24" s="100" t="s">
        <v>19</v>
      </c>
    </row>
    <row r="25" spans="1:23" ht="14.25">
      <c r="A25" s="100" t="str">
        <f t="shared" si="0"/>
        <v>Müller 33167</v>
      </c>
      <c r="B25" s="100">
        <v>135873</v>
      </c>
      <c r="C25" s="100">
        <v>33167</v>
      </c>
      <c r="D25" s="100" t="s">
        <v>266</v>
      </c>
      <c r="E25" s="100" t="s">
        <v>778</v>
      </c>
      <c r="F25" s="100" t="s">
        <v>106</v>
      </c>
      <c r="G25" s="101" t="s">
        <v>699</v>
      </c>
      <c r="H25" s="100" t="s">
        <v>641</v>
      </c>
      <c r="I25" s="100" t="s">
        <v>19</v>
      </c>
      <c r="J25" s="101">
        <v>22</v>
      </c>
      <c r="O25" s="100" t="s">
        <v>1155</v>
      </c>
      <c r="P25" s="100">
        <v>135873</v>
      </c>
      <c r="Q25" s="100">
        <v>33167</v>
      </c>
      <c r="R25" s="100" t="s">
        <v>266</v>
      </c>
      <c r="S25" s="100" t="s">
        <v>778</v>
      </c>
      <c r="T25" s="100" t="s">
        <v>106</v>
      </c>
      <c r="U25" s="101" t="s">
        <v>699</v>
      </c>
      <c r="V25" s="100" t="s">
        <v>641</v>
      </c>
      <c r="W25" s="100" t="s">
        <v>19</v>
      </c>
    </row>
    <row r="26" spans="1:23" ht="14.25">
      <c r="A26" s="100" t="str">
        <f t="shared" si="0"/>
        <v>Müller-Steiner 33166</v>
      </c>
      <c r="B26" s="100">
        <v>135872</v>
      </c>
      <c r="C26" s="100">
        <v>33166</v>
      </c>
      <c r="D26" s="100" t="s">
        <v>979</v>
      </c>
      <c r="E26" s="100" t="s">
        <v>589</v>
      </c>
      <c r="F26" s="100" t="s">
        <v>125</v>
      </c>
      <c r="G26" s="101" t="s">
        <v>976</v>
      </c>
      <c r="H26" s="100" t="s">
        <v>641</v>
      </c>
      <c r="I26" s="100" t="s">
        <v>19</v>
      </c>
      <c r="J26" s="101">
        <v>22</v>
      </c>
      <c r="O26" s="100" t="s">
        <v>1156</v>
      </c>
      <c r="P26" s="100">
        <v>135872</v>
      </c>
      <c r="Q26" s="100">
        <v>33166</v>
      </c>
      <c r="R26" s="100" t="s">
        <v>979</v>
      </c>
      <c r="S26" s="100" t="s">
        <v>589</v>
      </c>
      <c r="T26" s="100" t="s">
        <v>125</v>
      </c>
      <c r="U26" s="101" t="s">
        <v>976</v>
      </c>
      <c r="V26" s="100" t="s">
        <v>641</v>
      </c>
      <c r="W26" s="100" t="s">
        <v>19</v>
      </c>
    </row>
    <row r="27" spans="1:23" ht="14.25">
      <c r="A27" s="100" t="str">
        <f t="shared" si="0"/>
        <v>Popiol 8956</v>
      </c>
      <c r="B27" s="100">
        <v>106852</v>
      </c>
      <c r="C27" s="100">
        <v>8956</v>
      </c>
      <c r="D27" s="100" t="s">
        <v>158</v>
      </c>
      <c r="E27" s="100" t="s">
        <v>159</v>
      </c>
      <c r="F27" s="100" t="s">
        <v>118</v>
      </c>
      <c r="G27" s="101" t="s">
        <v>976</v>
      </c>
      <c r="H27" s="100" t="s">
        <v>641</v>
      </c>
      <c r="I27" s="100" t="s">
        <v>19</v>
      </c>
      <c r="J27" s="101">
        <v>22</v>
      </c>
      <c r="O27" s="100" t="s">
        <v>1157</v>
      </c>
      <c r="P27" s="100">
        <v>106852</v>
      </c>
      <c r="Q27" s="100">
        <v>8956</v>
      </c>
      <c r="R27" s="100" t="s">
        <v>158</v>
      </c>
      <c r="S27" s="100" t="s">
        <v>159</v>
      </c>
      <c r="T27" s="100" t="s">
        <v>118</v>
      </c>
      <c r="U27" s="101" t="s">
        <v>976</v>
      </c>
      <c r="V27" s="100" t="s">
        <v>641</v>
      </c>
      <c r="W27" s="100" t="s">
        <v>19</v>
      </c>
    </row>
    <row r="28" spans="1:23" ht="14.25">
      <c r="A28" s="100" t="str">
        <f t="shared" si="0"/>
        <v>Rückert 15041</v>
      </c>
      <c r="B28" s="100">
        <v>100839</v>
      </c>
      <c r="C28" s="100">
        <v>15041</v>
      </c>
      <c r="D28" s="100" t="s">
        <v>162</v>
      </c>
      <c r="E28" s="100" t="s">
        <v>105</v>
      </c>
      <c r="F28" s="100" t="s">
        <v>104</v>
      </c>
      <c r="G28" s="101" t="s">
        <v>976</v>
      </c>
      <c r="H28" s="100" t="s">
        <v>641</v>
      </c>
      <c r="I28" s="100" t="s">
        <v>19</v>
      </c>
      <c r="J28" s="101">
        <v>22</v>
      </c>
      <c r="O28" s="100" t="s">
        <v>1158</v>
      </c>
      <c r="P28" s="100">
        <v>100839</v>
      </c>
      <c r="Q28" s="100">
        <v>15041</v>
      </c>
      <c r="R28" s="100" t="s">
        <v>162</v>
      </c>
      <c r="S28" s="100" t="s">
        <v>105</v>
      </c>
      <c r="T28" s="100" t="s">
        <v>104</v>
      </c>
      <c r="U28" s="101" t="s">
        <v>976</v>
      </c>
      <c r="V28" s="100" t="s">
        <v>641</v>
      </c>
      <c r="W28" s="100" t="s">
        <v>19</v>
      </c>
    </row>
    <row r="29" spans="1:23" ht="14.25">
      <c r="A29" s="100" t="str">
        <f t="shared" si="0"/>
        <v>Ruhlmann 15045</v>
      </c>
      <c r="B29" s="100">
        <v>100840</v>
      </c>
      <c r="C29" s="100">
        <v>15045</v>
      </c>
      <c r="D29" s="100" t="s">
        <v>163</v>
      </c>
      <c r="E29" s="100" t="s">
        <v>164</v>
      </c>
      <c r="F29" s="100" t="s">
        <v>104</v>
      </c>
      <c r="G29" s="101" t="s">
        <v>694</v>
      </c>
      <c r="H29" s="100" t="s">
        <v>641</v>
      </c>
      <c r="I29" s="100" t="s">
        <v>19</v>
      </c>
      <c r="J29" s="101">
        <v>22</v>
      </c>
      <c r="O29" s="100" t="s">
        <v>1159</v>
      </c>
      <c r="P29" s="100">
        <v>100840</v>
      </c>
      <c r="Q29" s="100">
        <v>15045</v>
      </c>
      <c r="R29" s="100" t="s">
        <v>163</v>
      </c>
      <c r="S29" s="100" t="s">
        <v>164</v>
      </c>
      <c r="T29" s="100" t="s">
        <v>104</v>
      </c>
      <c r="U29" s="101" t="s">
        <v>694</v>
      </c>
      <c r="V29" s="100" t="s">
        <v>641</v>
      </c>
      <c r="W29" s="100" t="s">
        <v>19</v>
      </c>
    </row>
    <row r="30" spans="1:23" ht="14.25">
      <c r="A30" s="100" t="str">
        <f t="shared" si="0"/>
        <v>Spiegler 15209</v>
      </c>
      <c r="B30" s="100">
        <v>100841</v>
      </c>
      <c r="C30" s="100">
        <v>15209</v>
      </c>
      <c r="D30" s="100" t="s">
        <v>165</v>
      </c>
      <c r="E30" s="100" t="s">
        <v>159</v>
      </c>
      <c r="F30" s="100" t="s">
        <v>118</v>
      </c>
      <c r="G30" s="101" t="s">
        <v>699</v>
      </c>
      <c r="H30" s="100" t="s">
        <v>641</v>
      </c>
      <c r="I30" s="100" t="s">
        <v>19</v>
      </c>
      <c r="J30" s="101">
        <v>23</v>
      </c>
      <c r="O30" s="100" t="s">
        <v>1160</v>
      </c>
      <c r="P30" s="100">
        <v>100841</v>
      </c>
      <c r="Q30" s="100">
        <v>15209</v>
      </c>
      <c r="R30" s="100" t="s">
        <v>165</v>
      </c>
      <c r="S30" s="100" t="s">
        <v>159</v>
      </c>
      <c r="T30" s="100" t="s">
        <v>118</v>
      </c>
      <c r="U30" s="101" t="s">
        <v>699</v>
      </c>
      <c r="V30" s="100" t="s">
        <v>641</v>
      </c>
      <c r="W30" s="100" t="s">
        <v>19</v>
      </c>
    </row>
    <row r="31" spans="1:23" ht="14.25">
      <c r="A31" s="100" t="str">
        <f t="shared" si="0"/>
        <v>St. Clair 33312</v>
      </c>
      <c r="B31" s="100">
        <v>147249</v>
      </c>
      <c r="C31" s="100">
        <v>33312</v>
      </c>
      <c r="D31" s="100" t="s">
        <v>946</v>
      </c>
      <c r="E31" s="100" t="s">
        <v>299</v>
      </c>
      <c r="F31" s="100" t="s">
        <v>106</v>
      </c>
      <c r="G31" s="101" t="s">
        <v>698</v>
      </c>
      <c r="H31" s="100" t="s">
        <v>641</v>
      </c>
      <c r="I31" s="100" t="s">
        <v>19</v>
      </c>
      <c r="J31" s="101">
        <v>22</v>
      </c>
      <c r="O31" s="100" t="s">
        <v>1161</v>
      </c>
      <c r="P31" s="100">
        <v>147249</v>
      </c>
      <c r="Q31" s="100">
        <v>33312</v>
      </c>
      <c r="R31" s="100" t="s">
        <v>946</v>
      </c>
      <c r="S31" s="100" t="s">
        <v>299</v>
      </c>
      <c r="T31" s="100" t="s">
        <v>106</v>
      </c>
      <c r="U31" s="101" t="s">
        <v>698</v>
      </c>
      <c r="V31" s="100" t="s">
        <v>641</v>
      </c>
      <c r="W31" s="100" t="s">
        <v>19</v>
      </c>
    </row>
    <row r="32" spans="1:23" ht="14.25">
      <c r="A32" s="100" t="str">
        <f t="shared" si="0"/>
        <v>Stolz 15758</v>
      </c>
      <c r="B32" s="100">
        <v>151873</v>
      </c>
      <c r="C32" s="100">
        <v>15758</v>
      </c>
      <c r="D32" s="100" t="s">
        <v>166</v>
      </c>
      <c r="E32" s="100" t="s">
        <v>130</v>
      </c>
      <c r="F32" s="100" t="s">
        <v>104</v>
      </c>
      <c r="G32" s="101"/>
      <c r="H32" s="100" t="s">
        <v>641</v>
      </c>
      <c r="I32" s="100" t="s">
        <v>19</v>
      </c>
      <c r="J32" s="101">
        <v>23</v>
      </c>
      <c r="O32" s="100" t="s">
        <v>1162</v>
      </c>
      <c r="P32" s="100">
        <v>151873</v>
      </c>
      <c r="Q32" s="100">
        <v>15758</v>
      </c>
      <c r="R32" s="100" t="s">
        <v>166</v>
      </c>
      <c r="S32" s="100" t="s">
        <v>130</v>
      </c>
      <c r="T32" s="100" t="s">
        <v>104</v>
      </c>
      <c r="U32" s="101"/>
      <c r="V32" s="100" t="s">
        <v>641</v>
      </c>
      <c r="W32" s="100" t="s">
        <v>19</v>
      </c>
    </row>
    <row r="33" spans="1:23" ht="14.25">
      <c r="A33" s="100" t="str">
        <f t="shared" si="0"/>
        <v>Stork 33267</v>
      </c>
      <c r="B33" s="100">
        <v>144466</v>
      </c>
      <c r="C33" s="100">
        <v>33267</v>
      </c>
      <c r="D33" s="100" t="s">
        <v>919</v>
      </c>
      <c r="E33" s="100" t="s">
        <v>116</v>
      </c>
      <c r="F33" s="100" t="s">
        <v>104</v>
      </c>
      <c r="G33" s="101" t="s">
        <v>697</v>
      </c>
      <c r="H33" s="100" t="s">
        <v>641</v>
      </c>
      <c r="I33" s="100" t="s">
        <v>19</v>
      </c>
      <c r="J33" s="101">
        <v>23</v>
      </c>
      <c r="O33" s="100" t="s">
        <v>1163</v>
      </c>
      <c r="P33" s="100">
        <v>144466</v>
      </c>
      <c r="Q33" s="100">
        <v>33267</v>
      </c>
      <c r="R33" s="100" t="s">
        <v>919</v>
      </c>
      <c r="S33" s="100" t="s">
        <v>116</v>
      </c>
      <c r="T33" s="100" t="s">
        <v>104</v>
      </c>
      <c r="U33" s="101" t="s">
        <v>697</v>
      </c>
      <c r="V33" s="100" t="s">
        <v>641</v>
      </c>
      <c r="W33" s="100" t="s">
        <v>19</v>
      </c>
    </row>
    <row r="34" spans="1:23" ht="14.25">
      <c r="A34" s="100" t="str">
        <f t="shared" si="0"/>
        <v>Vitasovic 15323</v>
      </c>
      <c r="B34" s="100">
        <v>100842</v>
      </c>
      <c r="C34" s="100">
        <v>15323</v>
      </c>
      <c r="D34" s="100" t="s">
        <v>167</v>
      </c>
      <c r="E34" s="100" t="s">
        <v>168</v>
      </c>
      <c r="F34" s="100" t="s">
        <v>104</v>
      </c>
      <c r="G34" s="101" t="s">
        <v>696</v>
      </c>
      <c r="H34" s="100" t="s">
        <v>641</v>
      </c>
      <c r="I34" s="100" t="s">
        <v>19</v>
      </c>
      <c r="J34" s="101">
        <v>23</v>
      </c>
      <c r="O34" s="100" t="s">
        <v>1164</v>
      </c>
      <c r="P34" s="100">
        <v>100842</v>
      </c>
      <c r="Q34" s="100">
        <v>15323</v>
      </c>
      <c r="R34" s="100" t="s">
        <v>167</v>
      </c>
      <c r="S34" s="100" t="s">
        <v>168</v>
      </c>
      <c r="T34" s="100" t="s">
        <v>104</v>
      </c>
      <c r="U34" s="101" t="s">
        <v>696</v>
      </c>
      <c r="V34" s="100" t="s">
        <v>641</v>
      </c>
      <c r="W34" s="100" t="s">
        <v>19</v>
      </c>
    </row>
    <row r="35" spans="1:23" ht="14.25">
      <c r="A35" s="100" t="str">
        <f t="shared" si="0"/>
        <v>Becker 15686</v>
      </c>
      <c r="B35" s="100">
        <v>147340</v>
      </c>
      <c r="C35" s="100">
        <v>15686</v>
      </c>
      <c r="D35" s="100" t="s">
        <v>169</v>
      </c>
      <c r="E35" s="100" t="s">
        <v>170</v>
      </c>
      <c r="F35" s="100" t="s">
        <v>104</v>
      </c>
      <c r="G35" s="101" t="s">
        <v>694</v>
      </c>
      <c r="H35" s="100" t="s">
        <v>642</v>
      </c>
      <c r="I35" s="100" t="s">
        <v>20</v>
      </c>
      <c r="J35" s="101">
        <v>23</v>
      </c>
      <c r="O35" s="100" t="s">
        <v>1165</v>
      </c>
      <c r="P35" s="100">
        <v>147340</v>
      </c>
      <c r="Q35" s="100">
        <v>15686</v>
      </c>
      <c r="R35" s="100" t="s">
        <v>169</v>
      </c>
      <c r="S35" s="100" t="s">
        <v>170</v>
      </c>
      <c r="T35" s="100" t="s">
        <v>104</v>
      </c>
      <c r="U35" s="101" t="s">
        <v>694</v>
      </c>
      <c r="V35" s="100" t="s">
        <v>642</v>
      </c>
      <c r="W35" s="100" t="s">
        <v>20</v>
      </c>
    </row>
    <row r="36" spans="1:23" ht="14.25">
      <c r="A36" s="100" t="str">
        <f t="shared" si="0"/>
        <v>Brookes-Kiefer 8153</v>
      </c>
      <c r="B36" s="100">
        <v>27842</v>
      </c>
      <c r="C36" s="100">
        <v>8153</v>
      </c>
      <c r="D36" s="100" t="s">
        <v>581</v>
      </c>
      <c r="E36" s="100" t="s">
        <v>582</v>
      </c>
      <c r="F36" s="100" t="s">
        <v>125</v>
      </c>
      <c r="G36" s="101" t="s">
        <v>694</v>
      </c>
      <c r="H36" s="100" t="s">
        <v>642</v>
      </c>
      <c r="I36" s="100" t="s">
        <v>20</v>
      </c>
      <c r="J36" s="101">
        <v>23</v>
      </c>
      <c r="O36" s="100" t="s">
        <v>1166</v>
      </c>
      <c r="P36" s="100">
        <v>27842</v>
      </c>
      <c r="Q36" s="100">
        <v>8153</v>
      </c>
      <c r="R36" s="100" t="s">
        <v>581</v>
      </c>
      <c r="S36" s="100" t="s">
        <v>582</v>
      </c>
      <c r="T36" s="100" t="s">
        <v>125</v>
      </c>
      <c r="U36" s="101" t="s">
        <v>694</v>
      </c>
      <c r="V36" s="100" t="s">
        <v>642</v>
      </c>
      <c r="W36" s="100" t="s">
        <v>20</v>
      </c>
    </row>
    <row r="37" spans="1:23" ht="14.25">
      <c r="A37" s="100" t="str">
        <f t="shared" si="0"/>
        <v>Franz 33123</v>
      </c>
      <c r="B37" s="100">
        <v>132519</v>
      </c>
      <c r="C37" s="100">
        <v>33123</v>
      </c>
      <c r="D37" s="100" t="s">
        <v>139</v>
      </c>
      <c r="E37" s="100" t="s">
        <v>716</v>
      </c>
      <c r="F37" s="100" t="s">
        <v>125</v>
      </c>
      <c r="G37" s="101" t="s">
        <v>699</v>
      </c>
      <c r="H37" s="100" t="s">
        <v>642</v>
      </c>
      <c r="I37" s="100" t="s">
        <v>20</v>
      </c>
      <c r="J37" s="101">
        <v>22</v>
      </c>
      <c r="O37" s="100" t="s">
        <v>1167</v>
      </c>
      <c r="P37" s="100">
        <v>132519</v>
      </c>
      <c r="Q37" s="100">
        <v>33123</v>
      </c>
      <c r="R37" s="100" t="s">
        <v>139</v>
      </c>
      <c r="S37" s="100" t="s">
        <v>716</v>
      </c>
      <c r="T37" s="100" t="s">
        <v>125</v>
      </c>
      <c r="U37" s="101" t="s">
        <v>699</v>
      </c>
      <c r="V37" s="100" t="s">
        <v>642</v>
      </c>
      <c r="W37" s="100" t="s">
        <v>20</v>
      </c>
    </row>
    <row r="38" spans="1:23" ht="14.25">
      <c r="A38" s="100" t="str">
        <f t="shared" si="0"/>
        <v>Gertenbach 15827</v>
      </c>
      <c r="B38" s="100">
        <v>154396</v>
      </c>
      <c r="C38" s="100">
        <v>15827</v>
      </c>
      <c r="D38" s="100" t="s">
        <v>610</v>
      </c>
      <c r="E38" s="100" t="s">
        <v>100</v>
      </c>
      <c r="F38" s="100" t="s">
        <v>118</v>
      </c>
      <c r="G38" s="101" t="s">
        <v>694</v>
      </c>
      <c r="H38" s="100" t="s">
        <v>642</v>
      </c>
      <c r="I38" s="100" t="s">
        <v>20</v>
      </c>
      <c r="J38" s="101">
        <v>23</v>
      </c>
      <c r="O38" s="100" t="s">
        <v>1168</v>
      </c>
      <c r="P38" s="100">
        <v>154396</v>
      </c>
      <c r="Q38" s="100">
        <v>15827</v>
      </c>
      <c r="R38" s="100" t="s">
        <v>610</v>
      </c>
      <c r="S38" s="100" t="s">
        <v>100</v>
      </c>
      <c r="T38" s="100" t="s">
        <v>118</v>
      </c>
      <c r="U38" s="101" t="s">
        <v>694</v>
      </c>
      <c r="V38" s="100" t="s">
        <v>642</v>
      </c>
      <c r="W38" s="100" t="s">
        <v>20</v>
      </c>
    </row>
    <row r="39" spans="1:23" ht="14.25">
      <c r="A39" s="100" t="str">
        <f t="shared" si="0"/>
        <v>Heuckeroth 15868</v>
      </c>
      <c r="B39" s="100">
        <v>154397</v>
      </c>
      <c r="C39" s="100">
        <v>15868</v>
      </c>
      <c r="D39" s="100" t="s">
        <v>431</v>
      </c>
      <c r="E39" s="100" t="s">
        <v>576</v>
      </c>
      <c r="F39" s="100" t="s">
        <v>125</v>
      </c>
      <c r="G39" s="101" t="s">
        <v>694</v>
      </c>
      <c r="H39" s="100" t="s">
        <v>642</v>
      </c>
      <c r="I39" s="100" t="s">
        <v>20</v>
      </c>
      <c r="J39" s="101">
        <v>23</v>
      </c>
      <c r="O39" s="100" t="s">
        <v>1169</v>
      </c>
      <c r="P39" s="100">
        <v>154397</v>
      </c>
      <c r="Q39" s="100">
        <v>15868</v>
      </c>
      <c r="R39" s="100" t="s">
        <v>431</v>
      </c>
      <c r="S39" s="100" t="s">
        <v>576</v>
      </c>
      <c r="T39" s="100" t="s">
        <v>125</v>
      </c>
      <c r="U39" s="101" t="s">
        <v>694</v>
      </c>
      <c r="V39" s="100" t="s">
        <v>642</v>
      </c>
      <c r="W39" s="100" t="s">
        <v>20</v>
      </c>
    </row>
    <row r="40" spans="1:23" ht="14.25">
      <c r="A40" s="100" t="str">
        <f t="shared" si="0"/>
        <v>Kiefer 8639</v>
      </c>
      <c r="B40" s="100">
        <v>147342</v>
      </c>
      <c r="C40" s="100">
        <v>8639</v>
      </c>
      <c r="D40" s="100" t="s">
        <v>592</v>
      </c>
      <c r="E40" s="100" t="s">
        <v>150</v>
      </c>
      <c r="F40" s="100" t="s">
        <v>125</v>
      </c>
      <c r="G40" s="101" t="s">
        <v>697</v>
      </c>
      <c r="H40" s="100" t="s">
        <v>642</v>
      </c>
      <c r="I40" s="100" t="s">
        <v>20</v>
      </c>
      <c r="J40" s="101">
        <v>23</v>
      </c>
      <c r="O40" s="100" t="s">
        <v>1170</v>
      </c>
      <c r="P40" s="100">
        <v>147342</v>
      </c>
      <c r="Q40" s="100">
        <v>8639</v>
      </c>
      <c r="R40" s="100" t="s">
        <v>592</v>
      </c>
      <c r="S40" s="100" t="s">
        <v>150</v>
      </c>
      <c r="T40" s="100" t="s">
        <v>125</v>
      </c>
      <c r="U40" s="101" t="s">
        <v>697</v>
      </c>
      <c r="V40" s="100" t="s">
        <v>642</v>
      </c>
      <c r="W40" s="100" t="s">
        <v>20</v>
      </c>
    </row>
    <row r="41" spans="1:23" ht="14.25">
      <c r="A41" s="100" t="str">
        <f t="shared" si="0"/>
        <v>Kraft 8694</v>
      </c>
      <c r="B41" s="100">
        <v>89151</v>
      </c>
      <c r="C41" s="100">
        <v>8694</v>
      </c>
      <c r="D41" s="100" t="s">
        <v>171</v>
      </c>
      <c r="E41" s="100" t="s">
        <v>172</v>
      </c>
      <c r="F41" s="100" t="s">
        <v>125</v>
      </c>
      <c r="G41" s="101">
        <v>0</v>
      </c>
      <c r="H41" s="100" t="s">
        <v>642</v>
      </c>
      <c r="I41" s="100" t="s">
        <v>20</v>
      </c>
      <c r="J41" s="101">
        <v>22</v>
      </c>
      <c r="O41" s="100" t="s">
        <v>1171</v>
      </c>
      <c r="P41" s="100">
        <v>89151</v>
      </c>
      <c r="Q41" s="100">
        <v>8694</v>
      </c>
      <c r="R41" s="100" t="s">
        <v>171</v>
      </c>
      <c r="S41" s="100" t="s">
        <v>172</v>
      </c>
      <c r="T41" s="100" t="s">
        <v>125</v>
      </c>
      <c r="U41" s="101">
        <v>0</v>
      </c>
      <c r="V41" s="100" t="s">
        <v>642</v>
      </c>
      <c r="W41" s="100" t="s">
        <v>20</v>
      </c>
    </row>
    <row r="42" spans="1:23" ht="14.25">
      <c r="A42" s="100" t="str">
        <f t="shared" si="0"/>
        <v>Schmidt 10331</v>
      </c>
      <c r="B42" s="100">
        <v>146189</v>
      </c>
      <c r="C42" s="100">
        <v>10331</v>
      </c>
      <c r="D42" s="100" t="s">
        <v>133</v>
      </c>
      <c r="E42" s="100" t="s">
        <v>105</v>
      </c>
      <c r="F42" s="100" t="s">
        <v>106</v>
      </c>
      <c r="G42" s="101" t="s">
        <v>694</v>
      </c>
      <c r="H42" s="100" t="s">
        <v>642</v>
      </c>
      <c r="I42" s="100" t="s">
        <v>20</v>
      </c>
      <c r="J42" s="101">
        <v>23</v>
      </c>
      <c r="O42" s="100" t="s">
        <v>1172</v>
      </c>
      <c r="P42" s="100">
        <v>146189</v>
      </c>
      <c r="Q42" s="100">
        <v>10331</v>
      </c>
      <c r="R42" s="100" t="s">
        <v>133</v>
      </c>
      <c r="S42" s="100" t="s">
        <v>105</v>
      </c>
      <c r="T42" s="100" t="s">
        <v>106</v>
      </c>
      <c r="U42" s="101" t="s">
        <v>694</v>
      </c>
      <c r="V42" s="100" t="s">
        <v>642</v>
      </c>
      <c r="W42" s="100" t="s">
        <v>20</v>
      </c>
    </row>
    <row r="43" spans="1:23" ht="14.25">
      <c r="A43" s="100" t="str">
        <f t="shared" si="0"/>
        <v>Schroth 33319</v>
      </c>
      <c r="B43" s="100">
        <v>147390</v>
      </c>
      <c r="C43" s="100">
        <v>33319</v>
      </c>
      <c r="D43" s="100" t="s">
        <v>980</v>
      </c>
      <c r="E43" s="100" t="s">
        <v>124</v>
      </c>
      <c r="F43" s="100" t="s">
        <v>125</v>
      </c>
      <c r="G43" s="101" t="s">
        <v>976</v>
      </c>
      <c r="H43" s="100" t="s">
        <v>642</v>
      </c>
      <c r="I43" s="100" t="s">
        <v>20</v>
      </c>
      <c r="J43" s="101">
        <v>22</v>
      </c>
      <c r="O43" s="100" t="s">
        <v>1173</v>
      </c>
      <c r="P43" s="100">
        <v>147390</v>
      </c>
      <c r="Q43" s="100">
        <v>33319</v>
      </c>
      <c r="R43" s="100" t="s">
        <v>980</v>
      </c>
      <c r="S43" s="100" t="s">
        <v>124</v>
      </c>
      <c r="T43" s="100" t="s">
        <v>125</v>
      </c>
      <c r="U43" s="101" t="s">
        <v>976</v>
      </c>
      <c r="V43" s="100" t="s">
        <v>642</v>
      </c>
      <c r="W43" s="100" t="s">
        <v>20</v>
      </c>
    </row>
    <row r="44" spans="1:23" ht="14.25">
      <c r="A44" s="100" t="str">
        <f t="shared" si="0"/>
        <v>Schwermer 15173</v>
      </c>
      <c r="B44" s="100">
        <v>145911</v>
      </c>
      <c r="C44" s="100">
        <v>15173</v>
      </c>
      <c r="D44" s="100" t="s">
        <v>176</v>
      </c>
      <c r="E44" s="100" t="s">
        <v>164</v>
      </c>
      <c r="F44" s="100" t="s">
        <v>104</v>
      </c>
      <c r="G44" s="101" t="s">
        <v>697</v>
      </c>
      <c r="H44" s="100" t="s">
        <v>642</v>
      </c>
      <c r="I44" s="100" t="s">
        <v>20</v>
      </c>
      <c r="J44" s="101">
        <v>23</v>
      </c>
      <c r="O44" s="100" t="s">
        <v>1174</v>
      </c>
      <c r="P44" s="100">
        <v>145911</v>
      </c>
      <c r="Q44" s="100">
        <v>15173</v>
      </c>
      <c r="R44" s="100" t="s">
        <v>176</v>
      </c>
      <c r="S44" s="100" t="s">
        <v>164</v>
      </c>
      <c r="T44" s="100" t="s">
        <v>104</v>
      </c>
      <c r="U44" s="101" t="s">
        <v>697</v>
      </c>
      <c r="V44" s="100" t="s">
        <v>642</v>
      </c>
      <c r="W44" s="100" t="s">
        <v>20</v>
      </c>
    </row>
    <row r="45" spans="1:23" ht="14.25">
      <c r="A45" s="100" t="str">
        <f t="shared" si="0"/>
        <v>Seyfarth 10300</v>
      </c>
      <c r="B45" s="100">
        <v>106738</v>
      </c>
      <c r="C45" s="100">
        <v>10300</v>
      </c>
      <c r="D45" s="100" t="s">
        <v>289</v>
      </c>
      <c r="E45" s="100" t="s">
        <v>252</v>
      </c>
      <c r="F45" s="100" t="s">
        <v>106</v>
      </c>
      <c r="G45" s="101" t="s">
        <v>694</v>
      </c>
      <c r="H45" s="100" t="s">
        <v>642</v>
      </c>
      <c r="I45" s="100" t="s">
        <v>20</v>
      </c>
      <c r="J45" s="101">
        <v>22</v>
      </c>
      <c r="O45" s="100" t="s">
        <v>1175</v>
      </c>
      <c r="P45" s="100">
        <v>106738</v>
      </c>
      <c r="Q45" s="100">
        <v>10300</v>
      </c>
      <c r="R45" s="100" t="s">
        <v>289</v>
      </c>
      <c r="S45" s="100" t="s">
        <v>252</v>
      </c>
      <c r="T45" s="100" t="s">
        <v>106</v>
      </c>
      <c r="U45" s="101" t="s">
        <v>694</v>
      </c>
      <c r="V45" s="100" t="s">
        <v>642</v>
      </c>
      <c r="W45" s="100" t="s">
        <v>20</v>
      </c>
    </row>
    <row r="46" spans="1:23" ht="14.25">
      <c r="A46" s="100" t="str">
        <f t="shared" si="0"/>
        <v>Stein 15230</v>
      </c>
      <c r="B46" s="100">
        <v>147341</v>
      </c>
      <c r="C46" s="100">
        <v>15230</v>
      </c>
      <c r="D46" s="100" t="s">
        <v>177</v>
      </c>
      <c r="E46" s="100" t="s">
        <v>178</v>
      </c>
      <c r="F46" s="100" t="s">
        <v>118</v>
      </c>
      <c r="G46" s="101" t="s">
        <v>976</v>
      </c>
      <c r="H46" s="100" t="s">
        <v>642</v>
      </c>
      <c r="I46" s="100" t="s">
        <v>20</v>
      </c>
      <c r="J46" s="101">
        <v>22</v>
      </c>
      <c r="O46" s="100" t="s">
        <v>1176</v>
      </c>
      <c r="P46" s="100">
        <v>147341</v>
      </c>
      <c r="Q46" s="100">
        <v>15230</v>
      </c>
      <c r="R46" s="100" t="s">
        <v>177</v>
      </c>
      <c r="S46" s="100" t="s">
        <v>178</v>
      </c>
      <c r="T46" s="100" t="s">
        <v>118</v>
      </c>
      <c r="U46" s="101" t="s">
        <v>976</v>
      </c>
      <c r="V46" s="100" t="s">
        <v>642</v>
      </c>
      <c r="W46" s="100" t="s">
        <v>20</v>
      </c>
    </row>
    <row r="47" spans="1:23" ht="14.25">
      <c r="A47" s="100" t="str">
        <f t="shared" si="0"/>
        <v>Trebes 15295</v>
      </c>
      <c r="B47" s="100">
        <v>100149</v>
      </c>
      <c r="C47" s="100">
        <v>15295</v>
      </c>
      <c r="D47" s="100" t="s">
        <v>179</v>
      </c>
      <c r="E47" s="100" t="s">
        <v>164</v>
      </c>
      <c r="F47" s="100" t="s">
        <v>104</v>
      </c>
      <c r="G47" s="101" t="s">
        <v>699</v>
      </c>
      <c r="H47" s="100" t="s">
        <v>642</v>
      </c>
      <c r="I47" s="100" t="s">
        <v>20</v>
      </c>
      <c r="J47" s="101">
        <v>22</v>
      </c>
      <c r="O47" s="100" t="s">
        <v>1177</v>
      </c>
      <c r="P47" s="100">
        <v>100149</v>
      </c>
      <c r="Q47" s="100">
        <v>15295</v>
      </c>
      <c r="R47" s="100" t="s">
        <v>179</v>
      </c>
      <c r="S47" s="100" t="s">
        <v>164</v>
      </c>
      <c r="T47" s="100" t="s">
        <v>104</v>
      </c>
      <c r="U47" s="101" t="s">
        <v>699</v>
      </c>
      <c r="V47" s="100" t="s">
        <v>642</v>
      </c>
      <c r="W47" s="100" t="s">
        <v>20</v>
      </c>
    </row>
    <row r="48" spans="1:23" ht="14.25">
      <c r="A48" s="100" t="str">
        <f t="shared" si="0"/>
        <v>Bertsch 15890</v>
      </c>
      <c r="B48" s="100">
        <v>67177</v>
      </c>
      <c r="C48" s="100">
        <v>15890</v>
      </c>
      <c r="D48" s="100" t="s">
        <v>602</v>
      </c>
      <c r="E48" s="100" t="s">
        <v>331</v>
      </c>
      <c r="F48" s="100" t="s">
        <v>125</v>
      </c>
      <c r="G48" s="101" t="s">
        <v>699</v>
      </c>
      <c r="H48" s="100" t="s">
        <v>643</v>
      </c>
      <c r="I48" s="100" t="s">
        <v>48</v>
      </c>
      <c r="J48" s="101">
        <v>23</v>
      </c>
      <c r="O48" s="100" t="s">
        <v>1178</v>
      </c>
      <c r="P48" s="100">
        <v>67177</v>
      </c>
      <c r="Q48" s="100">
        <v>15890</v>
      </c>
      <c r="R48" s="100" t="s">
        <v>602</v>
      </c>
      <c r="S48" s="100" t="s">
        <v>331</v>
      </c>
      <c r="T48" s="100" t="s">
        <v>125</v>
      </c>
      <c r="U48" s="101" t="s">
        <v>699</v>
      </c>
      <c r="V48" s="100" t="s">
        <v>643</v>
      </c>
      <c r="W48" s="100" t="s">
        <v>48</v>
      </c>
    </row>
    <row r="49" spans="1:23" ht="14.25">
      <c r="A49" s="100" t="str">
        <f t="shared" si="0"/>
        <v>Beyer 15646</v>
      </c>
      <c r="B49" s="100">
        <v>89296</v>
      </c>
      <c r="C49" s="100">
        <v>15646</v>
      </c>
      <c r="D49" s="100" t="s">
        <v>184</v>
      </c>
      <c r="E49" s="100" t="s">
        <v>66</v>
      </c>
      <c r="F49" s="100" t="s">
        <v>125</v>
      </c>
      <c r="G49" s="101" t="s">
        <v>694</v>
      </c>
      <c r="H49" s="100" t="s">
        <v>643</v>
      </c>
      <c r="I49" s="100" t="s">
        <v>48</v>
      </c>
      <c r="J49" s="101">
        <v>23</v>
      </c>
      <c r="O49" s="100" t="s">
        <v>1179</v>
      </c>
      <c r="P49" s="100">
        <v>89296</v>
      </c>
      <c r="Q49" s="100">
        <v>15646</v>
      </c>
      <c r="R49" s="100" t="s">
        <v>184</v>
      </c>
      <c r="S49" s="100" t="s">
        <v>66</v>
      </c>
      <c r="T49" s="100" t="s">
        <v>125</v>
      </c>
      <c r="U49" s="101" t="s">
        <v>694</v>
      </c>
      <c r="V49" s="100" t="s">
        <v>643</v>
      </c>
      <c r="W49" s="100" t="s">
        <v>48</v>
      </c>
    </row>
    <row r="50" spans="1:23" ht="14.25">
      <c r="A50" s="100" t="str">
        <f t="shared" si="0"/>
        <v>Biskoping 15704</v>
      </c>
      <c r="B50" s="100">
        <v>149154</v>
      </c>
      <c r="C50" s="100">
        <v>15704</v>
      </c>
      <c r="D50" s="100" t="s">
        <v>185</v>
      </c>
      <c r="E50" s="100" t="s">
        <v>186</v>
      </c>
      <c r="F50" s="100" t="s">
        <v>104</v>
      </c>
      <c r="G50" s="101">
        <v>0</v>
      </c>
      <c r="H50" s="100" t="s">
        <v>643</v>
      </c>
      <c r="I50" s="100" t="s">
        <v>48</v>
      </c>
      <c r="J50" s="101">
        <v>23</v>
      </c>
      <c r="O50" s="100" t="s">
        <v>1180</v>
      </c>
      <c r="P50" s="100">
        <v>149154</v>
      </c>
      <c r="Q50" s="100">
        <v>15704</v>
      </c>
      <c r="R50" s="100" t="s">
        <v>185</v>
      </c>
      <c r="S50" s="100" t="s">
        <v>186</v>
      </c>
      <c r="T50" s="100" t="s">
        <v>104</v>
      </c>
      <c r="U50" s="101">
        <v>0</v>
      </c>
      <c r="V50" s="100" t="s">
        <v>643</v>
      </c>
      <c r="W50" s="100" t="s">
        <v>48</v>
      </c>
    </row>
    <row r="51" spans="1:23" ht="14.25">
      <c r="A51" s="100" t="str">
        <f t="shared" si="0"/>
        <v>Braun 8140</v>
      </c>
      <c r="B51" s="100">
        <v>67519</v>
      </c>
      <c r="C51" s="100">
        <v>8140</v>
      </c>
      <c r="D51" s="100" t="s">
        <v>152</v>
      </c>
      <c r="E51" s="100" t="s">
        <v>187</v>
      </c>
      <c r="F51" s="100" t="s">
        <v>125</v>
      </c>
      <c r="G51" s="101" t="s">
        <v>699</v>
      </c>
      <c r="H51" s="100" t="s">
        <v>643</v>
      </c>
      <c r="I51" s="100" t="s">
        <v>48</v>
      </c>
      <c r="J51" s="101">
        <v>23</v>
      </c>
      <c r="O51" s="100" t="s">
        <v>1181</v>
      </c>
      <c r="P51" s="100">
        <v>67519</v>
      </c>
      <c r="Q51" s="100">
        <v>8140</v>
      </c>
      <c r="R51" s="100" t="s">
        <v>152</v>
      </c>
      <c r="S51" s="100" t="s">
        <v>187</v>
      </c>
      <c r="T51" s="100" t="s">
        <v>125</v>
      </c>
      <c r="U51" s="101" t="s">
        <v>699</v>
      </c>
      <c r="V51" s="100" t="s">
        <v>643</v>
      </c>
      <c r="W51" s="100" t="s">
        <v>48</v>
      </c>
    </row>
    <row r="52" spans="1:23" ht="14.25">
      <c r="A52" s="100" t="str">
        <f t="shared" si="0"/>
        <v>Brieden 33169</v>
      </c>
      <c r="B52" s="100">
        <v>135885</v>
      </c>
      <c r="C52" s="100">
        <v>33169</v>
      </c>
      <c r="D52" s="100" t="s">
        <v>779</v>
      </c>
      <c r="E52" s="100" t="s">
        <v>150</v>
      </c>
      <c r="F52" s="100" t="s">
        <v>106</v>
      </c>
      <c r="G52" s="101" t="s">
        <v>697</v>
      </c>
      <c r="H52" s="100" t="s">
        <v>643</v>
      </c>
      <c r="I52" s="100" t="s">
        <v>48</v>
      </c>
      <c r="J52" s="101">
        <v>23</v>
      </c>
      <c r="O52" s="100" t="s">
        <v>1182</v>
      </c>
      <c r="P52" s="100">
        <v>135885</v>
      </c>
      <c r="Q52" s="100">
        <v>33169</v>
      </c>
      <c r="R52" s="100" t="s">
        <v>779</v>
      </c>
      <c r="S52" s="100" t="s">
        <v>150</v>
      </c>
      <c r="T52" s="100" t="s">
        <v>106</v>
      </c>
      <c r="U52" s="101" t="s">
        <v>697</v>
      </c>
      <c r="V52" s="100" t="s">
        <v>643</v>
      </c>
      <c r="W52" s="100" t="s">
        <v>48</v>
      </c>
    </row>
    <row r="53" spans="1:23" ht="14.25">
      <c r="A53" s="100" t="str">
        <f t="shared" si="0"/>
        <v>Daschmann 8209</v>
      </c>
      <c r="B53" s="100">
        <v>88698</v>
      </c>
      <c r="C53" s="100">
        <v>8209</v>
      </c>
      <c r="D53" s="100" t="s">
        <v>188</v>
      </c>
      <c r="E53" s="100" t="s">
        <v>122</v>
      </c>
      <c r="F53" s="100" t="s">
        <v>125</v>
      </c>
      <c r="G53" s="101">
        <v>0</v>
      </c>
      <c r="H53" s="100" t="s">
        <v>643</v>
      </c>
      <c r="I53" s="100" t="s">
        <v>48</v>
      </c>
      <c r="J53" s="101">
        <v>23</v>
      </c>
      <c r="O53" s="100" t="s">
        <v>1183</v>
      </c>
      <c r="P53" s="100">
        <v>88698</v>
      </c>
      <c r="Q53" s="100">
        <v>8209</v>
      </c>
      <c r="R53" s="100" t="s">
        <v>188</v>
      </c>
      <c r="S53" s="100" t="s">
        <v>122</v>
      </c>
      <c r="T53" s="100" t="s">
        <v>125</v>
      </c>
      <c r="U53" s="101">
        <v>0</v>
      </c>
      <c r="V53" s="100" t="s">
        <v>643</v>
      </c>
      <c r="W53" s="100" t="s">
        <v>48</v>
      </c>
    </row>
    <row r="54" spans="1:23" ht="14.25">
      <c r="A54" s="100" t="str">
        <f t="shared" si="0"/>
        <v>Geck 8374</v>
      </c>
      <c r="B54" s="100">
        <v>106274</v>
      </c>
      <c r="C54" s="100">
        <v>8374</v>
      </c>
      <c r="D54" s="100" t="s">
        <v>605</v>
      </c>
      <c r="E54" s="100" t="s">
        <v>112</v>
      </c>
      <c r="F54" s="100" t="s">
        <v>104</v>
      </c>
      <c r="G54" s="101" t="s">
        <v>697</v>
      </c>
      <c r="H54" s="100" t="s">
        <v>643</v>
      </c>
      <c r="I54" s="100" t="s">
        <v>48</v>
      </c>
      <c r="J54" s="101">
        <v>23</v>
      </c>
      <c r="O54" s="100" t="s">
        <v>1184</v>
      </c>
      <c r="P54" s="100">
        <v>106274</v>
      </c>
      <c r="Q54" s="100">
        <v>8374</v>
      </c>
      <c r="R54" s="100" t="s">
        <v>605</v>
      </c>
      <c r="S54" s="100" t="s">
        <v>112</v>
      </c>
      <c r="T54" s="100" t="s">
        <v>104</v>
      </c>
      <c r="U54" s="101" t="s">
        <v>697</v>
      </c>
      <c r="V54" s="100" t="s">
        <v>643</v>
      </c>
      <c r="W54" s="100" t="s">
        <v>48</v>
      </c>
    </row>
    <row r="55" spans="1:23" ht="14.25">
      <c r="A55" s="100" t="str">
        <f t="shared" si="0"/>
        <v>Geck 8689</v>
      </c>
      <c r="B55" s="100">
        <v>144538</v>
      </c>
      <c r="C55" s="100">
        <v>8689</v>
      </c>
      <c r="D55" s="100" t="s">
        <v>605</v>
      </c>
      <c r="E55" s="100" t="s">
        <v>66</v>
      </c>
      <c r="F55" s="100" t="s">
        <v>125</v>
      </c>
      <c r="G55" s="101"/>
      <c r="H55" s="100" t="s">
        <v>643</v>
      </c>
      <c r="I55" s="100" t="s">
        <v>48</v>
      </c>
      <c r="J55" s="101">
        <v>23</v>
      </c>
      <c r="O55" s="100" t="s">
        <v>1185</v>
      </c>
      <c r="P55" s="100">
        <v>144538</v>
      </c>
      <c r="Q55" s="100">
        <v>8689</v>
      </c>
      <c r="R55" s="100" t="s">
        <v>605</v>
      </c>
      <c r="S55" s="100" t="s">
        <v>66</v>
      </c>
      <c r="T55" s="100" t="s">
        <v>125</v>
      </c>
      <c r="U55" s="101"/>
      <c r="V55" s="100" t="s">
        <v>643</v>
      </c>
      <c r="W55" s="100" t="s">
        <v>48</v>
      </c>
    </row>
    <row r="56" spans="1:23" ht="14.25">
      <c r="A56" s="100" t="str">
        <f t="shared" si="0"/>
        <v>Geck 33106</v>
      </c>
      <c r="B56" s="100">
        <v>132417</v>
      </c>
      <c r="C56" s="100">
        <v>33106</v>
      </c>
      <c r="D56" s="100" t="s">
        <v>605</v>
      </c>
      <c r="E56" s="100" t="s">
        <v>534</v>
      </c>
      <c r="F56" s="100" t="s">
        <v>106</v>
      </c>
      <c r="G56" s="101" t="s">
        <v>694</v>
      </c>
      <c r="H56" s="100" t="s">
        <v>643</v>
      </c>
      <c r="I56" s="100" t="s">
        <v>48</v>
      </c>
      <c r="J56" s="101">
        <v>23</v>
      </c>
      <c r="O56" s="100" t="s">
        <v>1186</v>
      </c>
      <c r="P56" s="100">
        <v>132417</v>
      </c>
      <c r="Q56" s="100">
        <v>33106</v>
      </c>
      <c r="R56" s="100" t="s">
        <v>605</v>
      </c>
      <c r="S56" s="100" t="s">
        <v>534</v>
      </c>
      <c r="T56" s="100" t="s">
        <v>106</v>
      </c>
      <c r="U56" s="101" t="s">
        <v>694</v>
      </c>
      <c r="V56" s="100" t="s">
        <v>643</v>
      </c>
      <c r="W56" s="100" t="s">
        <v>48</v>
      </c>
    </row>
    <row r="57" spans="1:23" ht="14.25">
      <c r="A57" s="100" t="str">
        <f t="shared" si="0"/>
        <v>Georg 8385</v>
      </c>
      <c r="B57" s="100">
        <v>152067</v>
      </c>
      <c r="C57" s="100">
        <v>8385</v>
      </c>
      <c r="D57" s="100" t="s">
        <v>325</v>
      </c>
      <c r="E57" s="100" t="s">
        <v>299</v>
      </c>
      <c r="F57" s="100" t="s">
        <v>106</v>
      </c>
      <c r="G57" s="101" t="s">
        <v>697</v>
      </c>
      <c r="H57" s="100" t="s">
        <v>643</v>
      </c>
      <c r="I57" s="100" t="s">
        <v>48</v>
      </c>
      <c r="J57" s="101">
        <v>23</v>
      </c>
      <c r="O57" s="100" t="s">
        <v>1187</v>
      </c>
      <c r="P57" s="100">
        <v>152067</v>
      </c>
      <c r="Q57" s="100">
        <v>8385</v>
      </c>
      <c r="R57" s="100" t="s">
        <v>325</v>
      </c>
      <c r="S57" s="100" t="s">
        <v>299</v>
      </c>
      <c r="T57" s="100" t="s">
        <v>106</v>
      </c>
      <c r="U57" s="101" t="s">
        <v>697</v>
      </c>
      <c r="V57" s="100" t="s">
        <v>643</v>
      </c>
      <c r="W57" s="100" t="s">
        <v>48</v>
      </c>
    </row>
    <row r="58" spans="1:23" ht="14.25">
      <c r="A58" s="100" t="str">
        <f t="shared" si="0"/>
        <v>Gilbert 15644</v>
      </c>
      <c r="B58" s="100">
        <v>146074</v>
      </c>
      <c r="C58" s="100">
        <v>15644</v>
      </c>
      <c r="D58" s="100" t="s">
        <v>192</v>
      </c>
      <c r="E58" s="100" t="s">
        <v>193</v>
      </c>
      <c r="F58" s="100" t="s">
        <v>118</v>
      </c>
      <c r="G58" s="101" t="s">
        <v>694</v>
      </c>
      <c r="H58" s="100" t="s">
        <v>643</v>
      </c>
      <c r="I58" s="100" t="s">
        <v>48</v>
      </c>
      <c r="J58" s="101">
        <v>23</v>
      </c>
      <c r="O58" s="100" t="s">
        <v>1188</v>
      </c>
      <c r="P58" s="100">
        <v>146074</v>
      </c>
      <c r="Q58" s="100">
        <v>15644</v>
      </c>
      <c r="R58" s="100" t="s">
        <v>192</v>
      </c>
      <c r="S58" s="100" t="s">
        <v>193</v>
      </c>
      <c r="T58" s="100" t="s">
        <v>118</v>
      </c>
      <c r="U58" s="101" t="s">
        <v>694</v>
      </c>
      <c r="V58" s="100" t="s">
        <v>643</v>
      </c>
      <c r="W58" s="100" t="s">
        <v>48</v>
      </c>
    </row>
    <row r="59" spans="1:23" ht="14.25">
      <c r="A59" s="100" t="str">
        <f t="shared" si="0"/>
        <v>Güldner 8435</v>
      </c>
      <c r="B59" s="100">
        <v>100431</v>
      </c>
      <c r="C59" s="100">
        <v>8435</v>
      </c>
      <c r="D59" s="100" t="s">
        <v>194</v>
      </c>
      <c r="E59" s="100" t="s">
        <v>136</v>
      </c>
      <c r="F59" s="100" t="s">
        <v>106</v>
      </c>
      <c r="G59" s="101" t="s">
        <v>696</v>
      </c>
      <c r="H59" s="100" t="s">
        <v>643</v>
      </c>
      <c r="I59" s="100" t="s">
        <v>48</v>
      </c>
      <c r="J59" s="101">
        <v>23</v>
      </c>
      <c r="O59" s="100" t="s">
        <v>1189</v>
      </c>
      <c r="P59" s="100">
        <v>100431</v>
      </c>
      <c r="Q59" s="100">
        <v>8435</v>
      </c>
      <c r="R59" s="100" t="s">
        <v>194</v>
      </c>
      <c r="S59" s="100" t="s">
        <v>136</v>
      </c>
      <c r="T59" s="100" t="s">
        <v>106</v>
      </c>
      <c r="U59" s="101" t="s">
        <v>696</v>
      </c>
      <c r="V59" s="100" t="s">
        <v>643</v>
      </c>
      <c r="W59" s="100" t="s">
        <v>48</v>
      </c>
    </row>
    <row r="60" spans="1:23" ht="14.25">
      <c r="A60" s="100" t="str">
        <f t="shared" si="0"/>
        <v>Guntermann 33342</v>
      </c>
      <c r="B60" s="100">
        <v>152144</v>
      </c>
      <c r="C60" s="100">
        <v>33342</v>
      </c>
      <c r="D60" s="100" t="s">
        <v>981</v>
      </c>
      <c r="E60" s="100" t="s">
        <v>982</v>
      </c>
      <c r="F60" s="100" t="s">
        <v>129</v>
      </c>
      <c r="G60" s="101" t="s">
        <v>699</v>
      </c>
      <c r="H60" s="100" t="s">
        <v>643</v>
      </c>
      <c r="I60" s="100" t="s">
        <v>48</v>
      </c>
      <c r="J60" s="101">
        <v>23</v>
      </c>
      <c r="O60" s="100" t="s">
        <v>1190</v>
      </c>
      <c r="P60" s="100">
        <v>152144</v>
      </c>
      <c r="Q60" s="100">
        <v>33342</v>
      </c>
      <c r="R60" s="100" t="s">
        <v>981</v>
      </c>
      <c r="S60" s="100" t="s">
        <v>982</v>
      </c>
      <c r="T60" s="100" t="s">
        <v>129</v>
      </c>
      <c r="U60" s="101" t="s">
        <v>699</v>
      </c>
      <c r="V60" s="100" t="s">
        <v>643</v>
      </c>
      <c r="W60" s="100" t="s">
        <v>48</v>
      </c>
    </row>
    <row r="61" spans="1:23" ht="14.25">
      <c r="A61" s="100" t="str">
        <f t="shared" si="0"/>
        <v>Handtusch 33238</v>
      </c>
      <c r="B61" s="100">
        <v>142962</v>
      </c>
      <c r="C61" s="100">
        <v>33238</v>
      </c>
      <c r="D61" s="100" t="s">
        <v>849</v>
      </c>
      <c r="E61" s="100" t="s">
        <v>760</v>
      </c>
      <c r="F61" s="100" t="s">
        <v>983</v>
      </c>
      <c r="G61" s="101" t="s">
        <v>694</v>
      </c>
      <c r="H61" s="100" t="s">
        <v>643</v>
      </c>
      <c r="I61" s="100" t="s">
        <v>48</v>
      </c>
      <c r="J61" s="101">
        <v>23</v>
      </c>
      <c r="O61" s="100" t="s">
        <v>1191</v>
      </c>
      <c r="P61" s="100">
        <v>142962</v>
      </c>
      <c r="Q61" s="100">
        <v>33238</v>
      </c>
      <c r="R61" s="100" t="s">
        <v>849</v>
      </c>
      <c r="S61" s="100" t="s">
        <v>760</v>
      </c>
      <c r="T61" s="100" t="s">
        <v>983</v>
      </c>
      <c r="U61" s="101" t="s">
        <v>694</v>
      </c>
      <c r="V61" s="100" t="s">
        <v>643</v>
      </c>
      <c r="W61" s="100" t="s">
        <v>48</v>
      </c>
    </row>
    <row r="62" spans="1:23" ht="14.25">
      <c r="A62" s="100" t="str">
        <f t="shared" si="0"/>
        <v>Henrich 8510</v>
      </c>
      <c r="B62" s="100">
        <v>142979</v>
      </c>
      <c r="C62" s="100">
        <v>8510</v>
      </c>
      <c r="D62" s="100" t="s">
        <v>196</v>
      </c>
      <c r="E62" s="100" t="s">
        <v>248</v>
      </c>
      <c r="F62" s="100" t="s">
        <v>106</v>
      </c>
      <c r="G62" s="101">
        <v>0</v>
      </c>
      <c r="H62" s="100" t="s">
        <v>643</v>
      </c>
      <c r="I62" s="100" t="s">
        <v>48</v>
      </c>
      <c r="J62" s="101">
        <v>23</v>
      </c>
      <c r="O62" s="100" t="s">
        <v>1192</v>
      </c>
      <c r="P62" s="100">
        <v>142979</v>
      </c>
      <c r="Q62" s="100">
        <v>8510</v>
      </c>
      <c r="R62" s="100" t="s">
        <v>196</v>
      </c>
      <c r="S62" s="100" t="s">
        <v>248</v>
      </c>
      <c r="T62" s="100" t="s">
        <v>106</v>
      </c>
      <c r="U62" s="101">
        <v>0</v>
      </c>
      <c r="V62" s="100" t="s">
        <v>643</v>
      </c>
      <c r="W62" s="100" t="s">
        <v>48</v>
      </c>
    </row>
    <row r="63" spans="1:23" ht="14.25">
      <c r="A63" s="100" t="str">
        <f t="shared" si="0"/>
        <v>Henrich 8511</v>
      </c>
      <c r="B63" s="100">
        <v>51303</v>
      </c>
      <c r="C63" s="100">
        <v>8511</v>
      </c>
      <c r="D63" s="100" t="s">
        <v>196</v>
      </c>
      <c r="E63" s="100" t="s">
        <v>197</v>
      </c>
      <c r="F63" s="100" t="s">
        <v>125</v>
      </c>
      <c r="G63" s="101" t="s">
        <v>694</v>
      </c>
      <c r="H63" s="100" t="s">
        <v>643</v>
      </c>
      <c r="I63" s="100" t="s">
        <v>48</v>
      </c>
      <c r="J63" s="101">
        <v>23</v>
      </c>
      <c r="O63" s="100" t="s">
        <v>1193</v>
      </c>
      <c r="P63" s="100">
        <v>51303</v>
      </c>
      <c r="Q63" s="100">
        <v>8511</v>
      </c>
      <c r="R63" s="100" t="s">
        <v>196</v>
      </c>
      <c r="S63" s="100" t="s">
        <v>197</v>
      </c>
      <c r="T63" s="100" t="s">
        <v>125</v>
      </c>
      <c r="U63" s="101" t="s">
        <v>694</v>
      </c>
      <c r="V63" s="100" t="s">
        <v>643</v>
      </c>
      <c r="W63" s="100" t="s">
        <v>48</v>
      </c>
    </row>
    <row r="64" spans="1:23" ht="14.25">
      <c r="A64" s="100" t="str">
        <f t="shared" si="0"/>
        <v>Kehr 6113</v>
      </c>
      <c r="B64" s="100">
        <v>149153</v>
      </c>
      <c r="C64" s="100">
        <v>6113</v>
      </c>
      <c r="D64" s="100" t="s">
        <v>484</v>
      </c>
      <c r="E64" s="100" t="s">
        <v>221</v>
      </c>
      <c r="F64" s="100" t="s">
        <v>104</v>
      </c>
      <c r="G64" s="101" t="s">
        <v>696</v>
      </c>
      <c r="H64" s="100" t="s">
        <v>643</v>
      </c>
      <c r="I64" s="100" t="s">
        <v>48</v>
      </c>
      <c r="J64" s="101">
        <v>23</v>
      </c>
      <c r="O64" s="100" t="s">
        <v>1194</v>
      </c>
      <c r="P64" s="100">
        <v>149153</v>
      </c>
      <c r="Q64" s="100">
        <v>6113</v>
      </c>
      <c r="R64" s="100" t="s">
        <v>484</v>
      </c>
      <c r="S64" s="100" t="s">
        <v>221</v>
      </c>
      <c r="T64" s="100" t="s">
        <v>104</v>
      </c>
      <c r="U64" s="101" t="s">
        <v>696</v>
      </c>
      <c r="V64" s="100" t="s">
        <v>643</v>
      </c>
      <c r="W64" s="100" t="s">
        <v>48</v>
      </c>
    </row>
    <row r="65" spans="1:23" ht="14.25">
      <c r="A65" s="100" t="str">
        <f t="shared" si="0"/>
        <v>Klassen 33179</v>
      </c>
      <c r="B65" s="100">
        <v>135918</v>
      </c>
      <c r="C65" s="100">
        <v>33179</v>
      </c>
      <c r="D65" s="100" t="s">
        <v>782</v>
      </c>
      <c r="E65" s="100" t="s">
        <v>783</v>
      </c>
      <c r="F65" s="100" t="s">
        <v>147</v>
      </c>
      <c r="G65" s="101" t="s">
        <v>694</v>
      </c>
      <c r="H65" s="100" t="s">
        <v>643</v>
      </c>
      <c r="I65" s="100" t="s">
        <v>48</v>
      </c>
      <c r="J65" s="101">
        <v>23</v>
      </c>
      <c r="O65" s="100" t="s">
        <v>1195</v>
      </c>
      <c r="P65" s="100">
        <v>135918</v>
      </c>
      <c r="Q65" s="100">
        <v>33179</v>
      </c>
      <c r="R65" s="100" t="s">
        <v>782</v>
      </c>
      <c r="S65" s="100" t="s">
        <v>783</v>
      </c>
      <c r="T65" s="100" t="s">
        <v>147</v>
      </c>
      <c r="U65" s="101" t="s">
        <v>694</v>
      </c>
      <c r="V65" s="100" t="s">
        <v>643</v>
      </c>
      <c r="W65" s="100" t="s">
        <v>48</v>
      </c>
    </row>
    <row r="66" spans="1:23" ht="14.25">
      <c r="A66" s="100" t="str">
        <f t="shared" si="0"/>
        <v>Klassen 33248</v>
      </c>
      <c r="B66" s="100">
        <v>143010</v>
      </c>
      <c r="C66" s="100">
        <v>33248</v>
      </c>
      <c r="D66" s="100" t="s">
        <v>782</v>
      </c>
      <c r="E66" s="100" t="s">
        <v>769</v>
      </c>
      <c r="F66" s="100" t="s">
        <v>106</v>
      </c>
      <c r="G66" s="101"/>
      <c r="H66" s="100" t="s">
        <v>643</v>
      </c>
      <c r="I66" s="100" t="s">
        <v>48</v>
      </c>
      <c r="J66" s="101">
        <v>23</v>
      </c>
      <c r="O66" s="100" t="s">
        <v>1196</v>
      </c>
      <c r="P66" s="100">
        <v>143010</v>
      </c>
      <c r="Q66" s="100">
        <v>33248</v>
      </c>
      <c r="R66" s="100" t="s">
        <v>782</v>
      </c>
      <c r="S66" s="100" t="s">
        <v>769</v>
      </c>
      <c r="T66" s="100" t="s">
        <v>106</v>
      </c>
      <c r="U66" s="101"/>
      <c r="V66" s="100" t="s">
        <v>643</v>
      </c>
      <c r="W66" s="100" t="s">
        <v>48</v>
      </c>
    </row>
    <row r="67" spans="1:23" ht="14.25">
      <c r="A67" s="100" t="str">
        <f aca="true" t="shared" si="1" ref="A67:A130">D67&amp;" "&amp;C67</f>
        <v>Kolb 33213</v>
      </c>
      <c r="B67" s="100">
        <v>140061</v>
      </c>
      <c r="C67" s="100">
        <v>33213</v>
      </c>
      <c r="D67" s="100" t="s">
        <v>850</v>
      </c>
      <c r="E67" s="100" t="s">
        <v>763</v>
      </c>
      <c r="F67" s="100" t="s">
        <v>129</v>
      </c>
      <c r="G67" s="101" t="s">
        <v>976</v>
      </c>
      <c r="H67" s="100" t="s">
        <v>643</v>
      </c>
      <c r="I67" s="100" t="s">
        <v>48</v>
      </c>
      <c r="J67" s="101">
        <v>22</v>
      </c>
      <c r="O67" s="100" t="s">
        <v>1197</v>
      </c>
      <c r="P67" s="100">
        <v>140061</v>
      </c>
      <c r="Q67" s="100">
        <v>33213</v>
      </c>
      <c r="R67" s="100" t="s">
        <v>850</v>
      </c>
      <c r="S67" s="100" t="s">
        <v>763</v>
      </c>
      <c r="T67" s="100" t="s">
        <v>129</v>
      </c>
      <c r="U67" s="101" t="s">
        <v>976</v>
      </c>
      <c r="V67" s="100" t="s">
        <v>643</v>
      </c>
      <c r="W67" s="100" t="s">
        <v>48</v>
      </c>
    </row>
    <row r="68" spans="1:23" ht="14.25">
      <c r="A68" s="100" t="str">
        <f t="shared" si="1"/>
        <v>Müller 33329</v>
      </c>
      <c r="B68" s="100">
        <v>149135</v>
      </c>
      <c r="C68" s="100">
        <v>33329</v>
      </c>
      <c r="D68" s="100" t="s">
        <v>266</v>
      </c>
      <c r="E68" s="100" t="s">
        <v>831</v>
      </c>
      <c r="F68" s="100" t="s">
        <v>106</v>
      </c>
      <c r="G68" s="101" t="s">
        <v>694</v>
      </c>
      <c r="H68" s="100" t="s">
        <v>643</v>
      </c>
      <c r="I68" s="100" t="s">
        <v>48</v>
      </c>
      <c r="J68" s="101">
        <v>23</v>
      </c>
      <c r="O68" s="100" t="s">
        <v>1198</v>
      </c>
      <c r="P68" s="100">
        <v>149135</v>
      </c>
      <c r="Q68" s="100">
        <v>33329</v>
      </c>
      <c r="R68" s="100" t="s">
        <v>266</v>
      </c>
      <c r="S68" s="100" t="s">
        <v>831</v>
      </c>
      <c r="T68" s="100" t="s">
        <v>106</v>
      </c>
      <c r="U68" s="101" t="s">
        <v>694</v>
      </c>
      <c r="V68" s="100" t="s">
        <v>643</v>
      </c>
      <c r="W68" s="100" t="s">
        <v>48</v>
      </c>
    </row>
    <row r="69" spans="1:23" ht="14.25">
      <c r="A69" s="100" t="str">
        <f t="shared" si="1"/>
        <v>Opper 8910</v>
      </c>
      <c r="B69" s="100">
        <v>67520</v>
      </c>
      <c r="C69" s="100">
        <v>8910</v>
      </c>
      <c r="D69" s="100" t="s">
        <v>202</v>
      </c>
      <c r="E69" s="100" t="s">
        <v>67</v>
      </c>
      <c r="F69" s="100" t="s">
        <v>104</v>
      </c>
      <c r="G69" s="101" t="s">
        <v>696</v>
      </c>
      <c r="H69" s="100" t="s">
        <v>643</v>
      </c>
      <c r="I69" s="100" t="s">
        <v>48</v>
      </c>
      <c r="J69" s="101">
        <v>23</v>
      </c>
      <c r="O69" s="100" t="s">
        <v>1199</v>
      </c>
      <c r="P69" s="100">
        <v>67520</v>
      </c>
      <c r="Q69" s="100">
        <v>8910</v>
      </c>
      <c r="R69" s="100" t="s">
        <v>202</v>
      </c>
      <c r="S69" s="100" t="s">
        <v>67</v>
      </c>
      <c r="T69" s="100" t="s">
        <v>104</v>
      </c>
      <c r="U69" s="101" t="s">
        <v>696</v>
      </c>
      <c r="V69" s="100" t="s">
        <v>643</v>
      </c>
      <c r="W69" s="100" t="s">
        <v>48</v>
      </c>
    </row>
    <row r="70" spans="1:23" ht="14.25">
      <c r="A70" s="100" t="str">
        <f t="shared" si="1"/>
        <v>Pest 8938</v>
      </c>
      <c r="B70" s="100">
        <v>100673</v>
      </c>
      <c r="C70" s="100">
        <v>8938</v>
      </c>
      <c r="D70" s="100" t="s">
        <v>84</v>
      </c>
      <c r="E70" s="100" t="s">
        <v>85</v>
      </c>
      <c r="F70" s="100" t="s">
        <v>104</v>
      </c>
      <c r="G70" s="101" t="s">
        <v>696</v>
      </c>
      <c r="H70" s="100" t="s">
        <v>643</v>
      </c>
      <c r="I70" s="100" t="s">
        <v>48</v>
      </c>
      <c r="J70" s="101">
        <v>23</v>
      </c>
      <c r="O70" s="100" t="s">
        <v>1200</v>
      </c>
      <c r="P70" s="100">
        <v>100673</v>
      </c>
      <c r="Q70" s="100">
        <v>8938</v>
      </c>
      <c r="R70" s="100" t="s">
        <v>84</v>
      </c>
      <c r="S70" s="100" t="s">
        <v>85</v>
      </c>
      <c r="T70" s="100" t="s">
        <v>104</v>
      </c>
      <c r="U70" s="101" t="s">
        <v>696</v>
      </c>
      <c r="V70" s="100" t="s">
        <v>643</v>
      </c>
      <c r="W70" s="100" t="s">
        <v>48</v>
      </c>
    </row>
    <row r="71" spans="1:23" ht="14.25">
      <c r="A71" s="100" t="str">
        <f t="shared" si="1"/>
        <v>Rempel 14189</v>
      </c>
      <c r="B71" s="100">
        <v>153317</v>
      </c>
      <c r="C71" s="100">
        <v>14189</v>
      </c>
      <c r="D71" s="100" t="s">
        <v>759</v>
      </c>
      <c r="E71" s="100" t="s">
        <v>760</v>
      </c>
      <c r="F71" s="100" t="s">
        <v>106</v>
      </c>
      <c r="G71" s="101" t="s">
        <v>696</v>
      </c>
      <c r="H71" s="100" t="s">
        <v>643</v>
      </c>
      <c r="I71" s="100" t="s">
        <v>48</v>
      </c>
      <c r="J71" s="101">
        <v>23</v>
      </c>
      <c r="O71" s="100" t="s">
        <v>1201</v>
      </c>
      <c r="P71" s="100">
        <v>153317</v>
      </c>
      <c r="Q71" s="100">
        <v>14189</v>
      </c>
      <c r="R71" s="100" t="s">
        <v>759</v>
      </c>
      <c r="S71" s="100" t="s">
        <v>760</v>
      </c>
      <c r="T71" s="100" t="s">
        <v>106</v>
      </c>
      <c r="U71" s="101" t="s">
        <v>696</v>
      </c>
      <c r="V71" s="100" t="s">
        <v>643</v>
      </c>
      <c r="W71" s="100" t="s">
        <v>48</v>
      </c>
    </row>
    <row r="72" spans="1:23" ht="14.25">
      <c r="A72" s="100" t="str">
        <f t="shared" si="1"/>
        <v>Röhnisch 33346</v>
      </c>
      <c r="B72" s="100">
        <v>153165</v>
      </c>
      <c r="C72" s="100">
        <v>33346</v>
      </c>
      <c r="D72" s="100" t="s">
        <v>984</v>
      </c>
      <c r="E72" s="100" t="s">
        <v>985</v>
      </c>
      <c r="F72" s="100" t="s">
        <v>129</v>
      </c>
      <c r="G72" s="101" t="s">
        <v>699</v>
      </c>
      <c r="H72" s="100" t="s">
        <v>643</v>
      </c>
      <c r="I72" s="100" t="s">
        <v>48</v>
      </c>
      <c r="J72" s="101">
        <v>23</v>
      </c>
      <c r="O72" s="100" t="s">
        <v>1202</v>
      </c>
      <c r="P72" s="100">
        <v>153165</v>
      </c>
      <c r="Q72" s="100">
        <v>33346</v>
      </c>
      <c r="R72" s="100" t="s">
        <v>984</v>
      </c>
      <c r="S72" s="100" t="s">
        <v>985</v>
      </c>
      <c r="T72" s="100" t="s">
        <v>129</v>
      </c>
      <c r="U72" s="101" t="s">
        <v>699</v>
      </c>
      <c r="V72" s="100" t="s">
        <v>643</v>
      </c>
      <c r="W72" s="100" t="s">
        <v>48</v>
      </c>
    </row>
    <row r="73" spans="1:23" ht="14.25">
      <c r="A73" s="100" t="str">
        <f t="shared" si="1"/>
        <v>Schnee 15126</v>
      </c>
      <c r="B73" s="100">
        <v>106587</v>
      </c>
      <c r="C73" s="100">
        <v>15126</v>
      </c>
      <c r="D73" s="100" t="s">
        <v>511</v>
      </c>
      <c r="E73" s="100" t="s">
        <v>248</v>
      </c>
      <c r="F73" s="100" t="s">
        <v>106</v>
      </c>
      <c r="G73" s="101" t="s">
        <v>696</v>
      </c>
      <c r="H73" s="100" t="s">
        <v>643</v>
      </c>
      <c r="I73" s="100" t="s">
        <v>48</v>
      </c>
      <c r="J73" s="101">
        <v>23</v>
      </c>
      <c r="O73" s="100" t="s">
        <v>1203</v>
      </c>
      <c r="P73" s="100">
        <v>106587</v>
      </c>
      <c r="Q73" s="100">
        <v>15126</v>
      </c>
      <c r="R73" s="100" t="s">
        <v>511</v>
      </c>
      <c r="S73" s="100" t="s">
        <v>248</v>
      </c>
      <c r="T73" s="100" t="s">
        <v>106</v>
      </c>
      <c r="U73" s="101" t="s">
        <v>696</v>
      </c>
      <c r="V73" s="100" t="s">
        <v>643</v>
      </c>
      <c r="W73" s="100" t="s">
        <v>48</v>
      </c>
    </row>
    <row r="74" spans="1:23" ht="14.25">
      <c r="A74" s="100" t="str">
        <f t="shared" si="1"/>
        <v>Schneider 15133</v>
      </c>
      <c r="B74" s="100">
        <v>67518</v>
      </c>
      <c r="C74" s="100">
        <v>15133</v>
      </c>
      <c r="D74" s="100" t="s">
        <v>92</v>
      </c>
      <c r="E74" s="100" t="s">
        <v>116</v>
      </c>
      <c r="F74" s="100" t="s">
        <v>104</v>
      </c>
      <c r="G74" s="101">
        <v>0</v>
      </c>
      <c r="H74" s="100" t="s">
        <v>643</v>
      </c>
      <c r="I74" s="100" t="s">
        <v>48</v>
      </c>
      <c r="J74" s="101">
        <v>23</v>
      </c>
      <c r="O74" s="100" t="s">
        <v>1204</v>
      </c>
      <c r="P74" s="100">
        <v>67518</v>
      </c>
      <c r="Q74" s="100">
        <v>15133</v>
      </c>
      <c r="R74" s="100" t="s">
        <v>92</v>
      </c>
      <c r="S74" s="100" t="s">
        <v>116</v>
      </c>
      <c r="T74" s="100" t="s">
        <v>104</v>
      </c>
      <c r="U74" s="101">
        <v>0</v>
      </c>
      <c r="V74" s="100" t="s">
        <v>643</v>
      </c>
      <c r="W74" s="100" t="s">
        <v>48</v>
      </c>
    </row>
    <row r="75" spans="1:23" ht="14.25">
      <c r="A75" s="100" t="str">
        <f t="shared" si="1"/>
        <v>Staab 15215</v>
      </c>
      <c r="B75" s="100">
        <v>67272</v>
      </c>
      <c r="C75" s="100">
        <v>15215</v>
      </c>
      <c r="D75" s="100" t="s">
        <v>512</v>
      </c>
      <c r="E75" s="100" t="s">
        <v>124</v>
      </c>
      <c r="F75" s="100" t="s">
        <v>125</v>
      </c>
      <c r="G75" s="101" t="s">
        <v>696</v>
      </c>
      <c r="H75" s="100" t="s">
        <v>643</v>
      </c>
      <c r="I75" s="100" t="s">
        <v>48</v>
      </c>
      <c r="J75" s="101">
        <v>23</v>
      </c>
      <c r="O75" s="100" t="s">
        <v>1205</v>
      </c>
      <c r="P75" s="100">
        <v>67272</v>
      </c>
      <c r="Q75" s="100">
        <v>15215</v>
      </c>
      <c r="R75" s="100" t="s">
        <v>512</v>
      </c>
      <c r="S75" s="100" t="s">
        <v>124</v>
      </c>
      <c r="T75" s="100" t="s">
        <v>125</v>
      </c>
      <c r="U75" s="101" t="s">
        <v>696</v>
      </c>
      <c r="V75" s="100" t="s">
        <v>643</v>
      </c>
      <c r="W75" s="100" t="s">
        <v>48</v>
      </c>
    </row>
    <row r="76" spans="1:23" ht="14.25">
      <c r="A76" s="100" t="str">
        <f t="shared" si="1"/>
        <v>Teuser 33035</v>
      </c>
      <c r="B76" s="100">
        <v>106938</v>
      </c>
      <c r="C76" s="100">
        <v>33035</v>
      </c>
      <c r="D76" s="100" t="s">
        <v>205</v>
      </c>
      <c r="E76" s="100" t="s">
        <v>206</v>
      </c>
      <c r="F76" s="100" t="s">
        <v>129</v>
      </c>
      <c r="G76" s="101" t="s">
        <v>976</v>
      </c>
      <c r="H76" s="100" t="s">
        <v>643</v>
      </c>
      <c r="I76" s="100" t="s">
        <v>48</v>
      </c>
      <c r="J76" s="101">
        <v>22</v>
      </c>
      <c r="O76" s="100" t="s">
        <v>1206</v>
      </c>
      <c r="P76" s="100">
        <v>106938</v>
      </c>
      <c r="Q76" s="100">
        <v>33035</v>
      </c>
      <c r="R76" s="100" t="s">
        <v>205</v>
      </c>
      <c r="S76" s="100" t="s">
        <v>206</v>
      </c>
      <c r="T76" s="100" t="s">
        <v>129</v>
      </c>
      <c r="U76" s="101" t="s">
        <v>976</v>
      </c>
      <c r="V76" s="100" t="s">
        <v>643</v>
      </c>
      <c r="W76" s="100" t="s">
        <v>48</v>
      </c>
    </row>
    <row r="77" spans="1:23" ht="14.25">
      <c r="A77" s="100" t="str">
        <f t="shared" si="1"/>
        <v>Toegel-Bertsch 15289</v>
      </c>
      <c r="B77" s="100">
        <v>106278</v>
      </c>
      <c r="C77" s="100">
        <v>15289</v>
      </c>
      <c r="D77" s="100" t="s">
        <v>606</v>
      </c>
      <c r="E77" s="100" t="s">
        <v>506</v>
      </c>
      <c r="F77" s="100" t="s">
        <v>125</v>
      </c>
      <c r="G77" s="101" t="s">
        <v>699</v>
      </c>
      <c r="H77" s="100" t="s">
        <v>643</v>
      </c>
      <c r="I77" s="100" t="s">
        <v>48</v>
      </c>
      <c r="J77" s="101">
        <v>23</v>
      </c>
      <c r="O77" s="100" t="s">
        <v>1207</v>
      </c>
      <c r="P77" s="100">
        <v>106278</v>
      </c>
      <c r="Q77" s="100">
        <v>15289</v>
      </c>
      <c r="R77" s="100" t="s">
        <v>606</v>
      </c>
      <c r="S77" s="100" t="s">
        <v>506</v>
      </c>
      <c r="T77" s="100" t="s">
        <v>125</v>
      </c>
      <c r="U77" s="101" t="s">
        <v>699</v>
      </c>
      <c r="V77" s="100" t="s">
        <v>643</v>
      </c>
      <c r="W77" s="100" t="s">
        <v>48</v>
      </c>
    </row>
    <row r="78" spans="1:23" ht="14.25">
      <c r="A78" s="100" t="str">
        <f t="shared" si="1"/>
        <v>Wiesner 15375</v>
      </c>
      <c r="B78" s="100">
        <v>135864</v>
      </c>
      <c r="C78" s="100">
        <v>15375</v>
      </c>
      <c r="D78" s="100" t="s">
        <v>208</v>
      </c>
      <c r="E78" s="100" t="s">
        <v>209</v>
      </c>
      <c r="F78" s="100" t="s">
        <v>106</v>
      </c>
      <c r="G78" s="101">
        <v>0</v>
      </c>
      <c r="H78" s="100" t="s">
        <v>643</v>
      </c>
      <c r="I78" s="100" t="s">
        <v>48</v>
      </c>
      <c r="J78" s="101">
        <v>23</v>
      </c>
      <c r="O78" s="100" t="s">
        <v>1208</v>
      </c>
      <c r="P78" s="100">
        <v>135864</v>
      </c>
      <c r="Q78" s="100">
        <v>15375</v>
      </c>
      <c r="R78" s="100" t="s">
        <v>208</v>
      </c>
      <c r="S78" s="100" t="s">
        <v>209</v>
      </c>
      <c r="T78" s="100" t="s">
        <v>106</v>
      </c>
      <c r="U78" s="101">
        <v>0</v>
      </c>
      <c r="V78" s="100" t="s">
        <v>643</v>
      </c>
      <c r="W78" s="100" t="s">
        <v>48</v>
      </c>
    </row>
    <row r="79" spans="1:23" ht="14.25">
      <c r="A79" s="100" t="str">
        <f t="shared" si="1"/>
        <v>Bernhardt 8090</v>
      </c>
      <c r="B79" s="100">
        <v>145933</v>
      </c>
      <c r="C79" s="100">
        <v>8090</v>
      </c>
      <c r="D79" s="100" t="s">
        <v>457</v>
      </c>
      <c r="E79" s="100" t="s">
        <v>134</v>
      </c>
      <c r="F79" s="100" t="s">
        <v>104</v>
      </c>
      <c r="G79" s="101" t="s">
        <v>694</v>
      </c>
      <c r="H79" s="100" t="s">
        <v>644</v>
      </c>
      <c r="I79" s="100" t="s">
        <v>21</v>
      </c>
      <c r="J79" s="101">
        <v>23</v>
      </c>
      <c r="O79" s="100" t="s">
        <v>1209</v>
      </c>
      <c r="P79" s="100">
        <v>145933</v>
      </c>
      <c r="Q79" s="100">
        <v>8090</v>
      </c>
      <c r="R79" s="100" t="s">
        <v>457</v>
      </c>
      <c r="S79" s="100" t="s">
        <v>134</v>
      </c>
      <c r="T79" s="100" t="s">
        <v>104</v>
      </c>
      <c r="U79" s="101" t="s">
        <v>694</v>
      </c>
      <c r="V79" s="100" t="s">
        <v>644</v>
      </c>
      <c r="W79" s="100" t="s">
        <v>21</v>
      </c>
    </row>
    <row r="80" spans="1:23" ht="14.25">
      <c r="A80" s="100" t="str">
        <f t="shared" si="1"/>
        <v>Bruckmann 33068</v>
      </c>
      <c r="B80" s="100">
        <v>106999</v>
      </c>
      <c r="C80" s="100">
        <v>33068</v>
      </c>
      <c r="D80" s="100" t="s">
        <v>211</v>
      </c>
      <c r="E80" s="100" t="s">
        <v>212</v>
      </c>
      <c r="F80" s="100" t="s">
        <v>104</v>
      </c>
      <c r="G80" s="101">
        <v>0</v>
      </c>
      <c r="H80" s="100" t="s">
        <v>644</v>
      </c>
      <c r="I80" s="100" t="s">
        <v>21</v>
      </c>
      <c r="J80" s="101">
        <v>23</v>
      </c>
      <c r="O80" s="100" t="s">
        <v>1210</v>
      </c>
      <c r="P80" s="100">
        <v>106999</v>
      </c>
      <c r="Q80" s="100">
        <v>33068</v>
      </c>
      <c r="R80" s="100" t="s">
        <v>211</v>
      </c>
      <c r="S80" s="100" t="s">
        <v>212</v>
      </c>
      <c r="T80" s="100" t="s">
        <v>104</v>
      </c>
      <c r="U80" s="101">
        <v>0</v>
      </c>
      <c r="V80" s="100" t="s">
        <v>644</v>
      </c>
      <c r="W80" s="100" t="s">
        <v>21</v>
      </c>
    </row>
    <row r="81" spans="1:23" ht="14.25">
      <c r="A81" s="100" t="str">
        <f t="shared" si="1"/>
        <v>Burgess 33013</v>
      </c>
      <c r="B81" s="100">
        <v>140122</v>
      </c>
      <c r="C81" s="100">
        <v>33013</v>
      </c>
      <c r="D81" s="100" t="s">
        <v>213</v>
      </c>
      <c r="E81" s="100" t="s">
        <v>214</v>
      </c>
      <c r="F81" s="100" t="s">
        <v>106</v>
      </c>
      <c r="G81" s="101">
        <v>0</v>
      </c>
      <c r="H81" s="100" t="s">
        <v>644</v>
      </c>
      <c r="I81" s="100" t="s">
        <v>21</v>
      </c>
      <c r="J81" s="101">
        <v>23</v>
      </c>
      <c r="O81" s="100" t="s">
        <v>1211</v>
      </c>
      <c r="P81" s="100">
        <v>140122</v>
      </c>
      <c r="Q81" s="100">
        <v>33013</v>
      </c>
      <c r="R81" s="100" t="s">
        <v>213</v>
      </c>
      <c r="S81" s="100" t="s">
        <v>214</v>
      </c>
      <c r="T81" s="100" t="s">
        <v>106</v>
      </c>
      <c r="U81" s="101">
        <v>0</v>
      </c>
      <c r="V81" s="100" t="s">
        <v>644</v>
      </c>
      <c r="W81" s="100" t="s">
        <v>21</v>
      </c>
    </row>
    <row r="82" spans="1:23" ht="14.25">
      <c r="A82" s="100" t="str">
        <f t="shared" si="1"/>
        <v>Bürkner 33259</v>
      </c>
      <c r="B82" s="100">
        <v>144506</v>
      </c>
      <c r="C82" s="100">
        <v>33259</v>
      </c>
      <c r="D82" s="100" t="s">
        <v>851</v>
      </c>
      <c r="E82" s="100" t="s">
        <v>754</v>
      </c>
      <c r="F82" s="100" t="s">
        <v>125</v>
      </c>
      <c r="G82" s="101" t="s">
        <v>699</v>
      </c>
      <c r="H82" s="100" t="s">
        <v>644</v>
      </c>
      <c r="I82" s="100" t="s">
        <v>21</v>
      </c>
      <c r="J82" s="101">
        <v>23</v>
      </c>
      <c r="O82" s="100" t="s">
        <v>1212</v>
      </c>
      <c r="P82" s="100">
        <v>144506</v>
      </c>
      <c r="Q82" s="100">
        <v>33259</v>
      </c>
      <c r="R82" s="100" t="s">
        <v>851</v>
      </c>
      <c r="S82" s="100" t="s">
        <v>754</v>
      </c>
      <c r="T82" s="100" t="s">
        <v>125</v>
      </c>
      <c r="U82" s="101" t="s">
        <v>699</v>
      </c>
      <c r="V82" s="100" t="s">
        <v>644</v>
      </c>
      <c r="W82" s="100" t="s">
        <v>21</v>
      </c>
    </row>
    <row r="83" spans="1:23" ht="14.25">
      <c r="A83" s="100" t="str">
        <f t="shared" si="1"/>
        <v>Fritzjus 15762</v>
      </c>
      <c r="B83" s="100">
        <v>147360</v>
      </c>
      <c r="C83" s="100">
        <v>15762</v>
      </c>
      <c r="D83" s="100" t="s">
        <v>190</v>
      </c>
      <c r="E83" s="100" t="s">
        <v>191</v>
      </c>
      <c r="F83" s="100" t="s">
        <v>129</v>
      </c>
      <c r="G83" s="101" t="s">
        <v>696</v>
      </c>
      <c r="H83" s="100" t="s">
        <v>644</v>
      </c>
      <c r="I83" s="100" t="s">
        <v>21</v>
      </c>
      <c r="J83" s="101">
        <v>23</v>
      </c>
      <c r="O83" s="100" t="s">
        <v>1213</v>
      </c>
      <c r="P83" s="100">
        <v>147360</v>
      </c>
      <c r="Q83" s="100">
        <v>15762</v>
      </c>
      <c r="R83" s="100" t="s">
        <v>190</v>
      </c>
      <c r="S83" s="100" t="s">
        <v>191</v>
      </c>
      <c r="T83" s="100" t="s">
        <v>129</v>
      </c>
      <c r="U83" s="101" t="s">
        <v>696</v>
      </c>
      <c r="V83" s="100" t="s">
        <v>644</v>
      </c>
      <c r="W83" s="100" t="s">
        <v>21</v>
      </c>
    </row>
    <row r="84" spans="1:23" ht="14.25">
      <c r="A84" s="100" t="str">
        <f t="shared" si="1"/>
        <v>Frobenius 8356</v>
      </c>
      <c r="B84" s="100">
        <v>67270</v>
      </c>
      <c r="C84" s="100">
        <v>8356</v>
      </c>
      <c r="D84" s="100" t="s">
        <v>215</v>
      </c>
      <c r="E84" s="100" t="s">
        <v>77</v>
      </c>
      <c r="F84" s="100" t="s">
        <v>104</v>
      </c>
      <c r="G84" s="101">
        <v>0</v>
      </c>
      <c r="H84" s="100" t="s">
        <v>644</v>
      </c>
      <c r="I84" s="100" t="s">
        <v>21</v>
      </c>
      <c r="J84" s="101">
        <v>23</v>
      </c>
      <c r="O84" s="100" t="s">
        <v>1214</v>
      </c>
      <c r="P84" s="100">
        <v>67270</v>
      </c>
      <c r="Q84" s="100">
        <v>8356</v>
      </c>
      <c r="R84" s="100" t="s">
        <v>215</v>
      </c>
      <c r="S84" s="100" t="s">
        <v>77</v>
      </c>
      <c r="T84" s="100" t="s">
        <v>104</v>
      </c>
      <c r="U84" s="101">
        <v>0</v>
      </c>
      <c r="V84" s="100" t="s">
        <v>644</v>
      </c>
      <c r="W84" s="100" t="s">
        <v>21</v>
      </c>
    </row>
    <row r="85" spans="1:23" ht="14.25">
      <c r="A85" s="100" t="str">
        <f t="shared" si="1"/>
        <v>Gröger 33271</v>
      </c>
      <c r="B85" s="100">
        <v>144488</v>
      </c>
      <c r="C85" s="100">
        <v>33271</v>
      </c>
      <c r="D85" s="100" t="s">
        <v>828</v>
      </c>
      <c r="E85" s="100" t="s">
        <v>494</v>
      </c>
      <c r="F85" s="100" t="s">
        <v>104</v>
      </c>
      <c r="G85" s="101" t="s">
        <v>699</v>
      </c>
      <c r="H85" s="100" t="s">
        <v>644</v>
      </c>
      <c r="I85" s="100" t="s">
        <v>21</v>
      </c>
      <c r="J85" s="101">
        <v>23</v>
      </c>
      <c r="O85" s="100" t="s">
        <v>1215</v>
      </c>
      <c r="P85" s="100">
        <v>144488</v>
      </c>
      <c r="Q85" s="100">
        <v>33271</v>
      </c>
      <c r="R85" s="100" t="s">
        <v>828</v>
      </c>
      <c r="S85" s="100" t="s">
        <v>494</v>
      </c>
      <c r="T85" s="100" t="s">
        <v>104</v>
      </c>
      <c r="U85" s="101" t="s">
        <v>699</v>
      </c>
      <c r="V85" s="100" t="s">
        <v>644</v>
      </c>
      <c r="W85" s="100" t="s">
        <v>21</v>
      </c>
    </row>
    <row r="86" spans="1:23" ht="14.25">
      <c r="A86" s="100" t="str">
        <f t="shared" si="1"/>
        <v>Heeg 8473</v>
      </c>
      <c r="B86" s="100">
        <v>153217</v>
      </c>
      <c r="C86" s="100">
        <v>8473</v>
      </c>
      <c r="D86" s="100" t="s">
        <v>216</v>
      </c>
      <c r="E86" s="100" t="s">
        <v>65</v>
      </c>
      <c r="F86" s="100" t="s">
        <v>104</v>
      </c>
      <c r="G86" s="101" t="s">
        <v>696</v>
      </c>
      <c r="H86" s="100" t="s">
        <v>644</v>
      </c>
      <c r="I86" s="100" t="s">
        <v>21</v>
      </c>
      <c r="J86" s="101">
        <v>23</v>
      </c>
      <c r="O86" s="100" t="s">
        <v>1216</v>
      </c>
      <c r="P86" s="100">
        <v>153217</v>
      </c>
      <c r="Q86" s="100">
        <v>8473</v>
      </c>
      <c r="R86" s="100" t="s">
        <v>216</v>
      </c>
      <c r="S86" s="100" t="s">
        <v>65</v>
      </c>
      <c r="T86" s="100" t="s">
        <v>104</v>
      </c>
      <c r="U86" s="101" t="s">
        <v>696</v>
      </c>
      <c r="V86" s="100" t="s">
        <v>644</v>
      </c>
      <c r="W86" s="100" t="s">
        <v>21</v>
      </c>
    </row>
    <row r="87" spans="1:23" ht="14.25">
      <c r="A87" s="100" t="str">
        <f t="shared" si="1"/>
        <v>Heeg 8474</v>
      </c>
      <c r="B87" s="100">
        <v>89163</v>
      </c>
      <c r="C87" s="100">
        <v>8474</v>
      </c>
      <c r="D87" s="100" t="s">
        <v>216</v>
      </c>
      <c r="E87" s="100" t="s">
        <v>219</v>
      </c>
      <c r="F87" s="100" t="s">
        <v>129</v>
      </c>
      <c r="G87" s="101" t="s">
        <v>696</v>
      </c>
      <c r="H87" s="100" t="s">
        <v>644</v>
      </c>
      <c r="I87" s="100" t="s">
        <v>21</v>
      </c>
      <c r="J87" s="101">
        <v>22</v>
      </c>
      <c r="O87" s="100" t="s">
        <v>1217</v>
      </c>
      <c r="P87" s="100">
        <v>89163</v>
      </c>
      <c r="Q87" s="100">
        <v>8474</v>
      </c>
      <c r="R87" s="100" t="s">
        <v>216</v>
      </c>
      <c r="S87" s="100" t="s">
        <v>219</v>
      </c>
      <c r="T87" s="100" t="s">
        <v>129</v>
      </c>
      <c r="U87" s="101" t="s">
        <v>696</v>
      </c>
      <c r="V87" s="100" t="s">
        <v>644</v>
      </c>
      <c r="W87" s="100" t="s">
        <v>21</v>
      </c>
    </row>
    <row r="88" spans="1:23" ht="14.25">
      <c r="A88" s="100" t="str">
        <f t="shared" si="1"/>
        <v>Heeg 15834</v>
      </c>
      <c r="B88" s="100">
        <v>153216</v>
      </c>
      <c r="C88" s="100">
        <v>15834</v>
      </c>
      <c r="D88" s="100" t="s">
        <v>216</v>
      </c>
      <c r="E88" s="100" t="s">
        <v>217</v>
      </c>
      <c r="F88" s="100" t="s">
        <v>106</v>
      </c>
      <c r="G88" s="101">
        <v>0</v>
      </c>
      <c r="H88" s="100" t="s">
        <v>644</v>
      </c>
      <c r="I88" s="100" t="s">
        <v>21</v>
      </c>
      <c r="J88" s="101">
        <v>23</v>
      </c>
      <c r="O88" s="100" t="s">
        <v>1218</v>
      </c>
      <c r="P88" s="100">
        <v>153216</v>
      </c>
      <c r="Q88" s="100">
        <v>15834</v>
      </c>
      <c r="R88" s="100" t="s">
        <v>216</v>
      </c>
      <c r="S88" s="100" t="s">
        <v>217</v>
      </c>
      <c r="T88" s="100" t="s">
        <v>106</v>
      </c>
      <c r="U88" s="101">
        <v>0</v>
      </c>
      <c r="V88" s="100" t="s">
        <v>644</v>
      </c>
      <c r="W88" s="100" t="s">
        <v>21</v>
      </c>
    </row>
    <row r="89" spans="1:23" ht="14.25">
      <c r="A89" s="100" t="str">
        <f t="shared" si="1"/>
        <v>Hehl 33339</v>
      </c>
      <c r="B89" s="100">
        <v>149942</v>
      </c>
      <c r="C89" s="100">
        <v>33339</v>
      </c>
      <c r="D89" s="100" t="s">
        <v>986</v>
      </c>
      <c r="E89" s="100" t="s">
        <v>987</v>
      </c>
      <c r="F89" s="100" t="s">
        <v>106</v>
      </c>
      <c r="G89" s="101">
        <v>0</v>
      </c>
      <c r="H89" s="100" t="s">
        <v>644</v>
      </c>
      <c r="I89" s="100" t="s">
        <v>21</v>
      </c>
      <c r="J89" s="101">
        <v>23</v>
      </c>
      <c r="O89" s="100" t="s">
        <v>1219</v>
      </c>
      <c r="P89" s="100">
        <v>149942</v>
      </c>
      <c r="Q89" s="100">
        <v>33339</v>
      </c>
      <c r="R89" s="100" t="s">
        <v>986</v>
      </c>
      <c r="S89" s="100" t="s">
        <v>987</v>
      </c>
      <c r="T89" s="100" t="s">
        <v>106</v>
      </c>
      <c r="U89" s="101">
        <v>0</v>
      </c>
      <c r="V89" s="100" t="s">
        <v>644</v>
      </c>
      <c r="W89" s="100" t="s">
        <v>21</v>
      </c>
    </row>
    <row r="90" spans="1:23" ht="14.25">
      <c r="A90" s="100" t="str">
        <f t="shared" si="1"/>
        <v>Heininger 33147</v>
      </c>
      <c r="B90" s="100">
        <v>135806</v>
      </c>
      <c r="C90" s="100">
        <v>33147</v>
      </c>
      <c r="D90" s="100" t="s">
        <v>773</v>
      </c>
      <c r="E90" s="100" t="s">
        <v>486</v>
      </c>
      <c r="F90" s="100" t="s">
        <v>129</v>
      </c>
      <c r="G90" s="101"/>
      <c r="H90" s="100" t="s">
        <v>644</v>
      </c>
      <c r="I90" s="100" t="s">
        <v>21</v>
      </c>
      <c r="J90" s="101">
        <v>23</v>
      </c>
      <c r="O90" s="100" t="s">
        <v>1220</v>
      </c>
      <c r="P90" s="100">
        <v>135806</v>
      </c>
      <c r="Q90" s="100">
        <v>33147</v>
      </c>
      <c r="R90" s="100" t="s">
        <v>773</v>
      </c>
      <c r="S90" s="100" t="s">
        <v>486</v>
      </c>
      <c r="T90" s="100" t="s">
        <v>129</v>
      </c>
      <c r="U90" s="101"/>
      <c r="V90" s="100" t="s">
        <v>644</v>
      </c>
      <c r="W90" s="100" t="s">
        <v>21</v>
      </c>
    </row>
    <row r="91" spans="1:23" ht="14.25">
      <c r="A91" s="100" t="str">
        <f t="shared" si="1"/>
        <v>Heinrich 33309</v>
      </c>
      <c r="B91" s="100">
        <v>147229</v>
      </c>
      <c r="C91" s="100">
        <v>33309</v>
      </c>
      <c r="D91" s="100" t="s">
        <v>360</v>
      </c>
      <c r="E91" s="100" t="s">
        <v>136</v>
      </c>
      <c r="F91" s="100" t="s">
        <v>147</v>
      </c>
      <c r="G91" s="101" t="s">
        <v>698</v>
      </c>
      <c r="H91" s="100" t="s">
        <v>644</v>
      </c>
      <c r="I91" s="100" t="s">
        <v>21</v>
      </c>
      <c r="J91" s="101">
        <v>22</v>
      </c>
      <c r="O91" s="100" t="s">
        <v>1221</v>
      </c>
      <c r="P91" s="100">
        <v>147229</v>
      </c>
      <c r="Q91" s="100">
        <v>33309</v>
      </c>
      <c r="R91" s="100" t="s">
        <v>360</v>
      </c>
      <c r="S91" s="100" t="s">
        <v>136</v>
      </c>
      <c r="T91" s="100" t="s">
        <v>147</v>
      </c>
      <c r="U91" s="101" t="s">
        <v>698</v>
      </c>
      <c r="V91" s="100" t="s">
        <v>644</v>
      </c>
      <c r="W91" s="100" t="s">
        <v>21</v>
      </c>
    </row>
    <row r="92" spans="1:23" ht="14.25">
      <c r="A92" s="100" t="str">
        <f t="shared" si="1"/>
        <v>Hügin 33114</v>
      </c>
      <c r="B92" s="100">
        <v>132472</v>
      </c>
      <c r="C92" s="100">
        <v>33114</v>
      </c>
      <c r="D92" s="100" t="s">
        <v>705</v>
      </c>
      <c r="E92" s="100" t="s">
        <v>307</v>
      </c>
      <c r="F92" s="100" t="s">
        <v>129</v>
      </c>
      <c r="G92" s="101" t="s">
        <v>696</v>
      </c>
      <c r="H92" s="100" t="s">
        <v>644</v>
      </c>
      <c r="I92" s="100" t="s">
        <v>21</v>
      </c>
      <c r="J92" s="101">
        <v>23</v>
      </c>
      <c r="O92" s="100" t="s">
        <v>1222</v>
      </c>
      <c r="P92" s="100">
        <v>132472</v>
      </c>
      <c r="Q92" s="100">
        <v>33114</v>
      </c>
      <c r="R92" s="100" t="s">
        <v>705</v>
      </c>
      <c r="S92" s="100" t="s">
        <v>307</v>
      </c>
      <c r="T92" s="100" t="s">
        <v>129</v>
      </c>
      <c r="U92" s="101" t="s">
        <v>696</v>
      </c>
      <c r="V92" s="100" t="s">
        <v>644</v>
      </c>
      <c r="W92" s="100" t="s">
        <v>21</v>
      </c>
    </row>
    <row r="93" spans="1:23" ht="14.25">
      <c r="A93" s="100" t="str">
        <f t="shared" si="1"/>
        <v>Inglese 8583</v>
      </c>
      <c r="B93" s="100">
        <v>689</v>
      </c>
      <c r="C93" s="100">
        <v>8583</v>
      </c>
      <c r="D93" s="100" t="s">
        <v>223</v>
      </c>
      <c r="E93" s="100" t="s">
        <v>203</v>
      </c>
      <c r="F93" s="100" t="s">
        <v>106</v>
      </c>
      <c r="G93" s="101" t="s">
        <v>696</v>
      </c>
      <c r="H93" s="100" t="s">
        <v>644</v>
      </c>
      <c r="I93" s="100" t="s">
        <v>21</v>
      </c>
      <c r="J93" s="101">
        <v>22</v>
      </c>
      <c r="O93" s="100" t="s">
        <v>1223</v>
      </c>
      <c r="P93" s="100">
        <v>689</v>
      </c>
      <c r="Q93" s="100">
        <v>8583</v>
      </c>
      <c r="R93" s="100" t="s">
        <v>223</v>
      </c>
      <c r="S93" s="100" t="s">
        <v>203</v>
      </c>
      <c r="T93" s="100" t="s">
        <v>106</v>
      </c>
      <c r="U93" s="101" t="s">
        <v>696</v>
      </c>
      <c r="V93" s="100" t="s">
        <v>644</v>
      </c>
      <c r="W93" s="100" t="s">
        <v>21</v>
      </c>
    </row>
    <row r="94" spans="1:23" ht="14.25">
      <c r="A94" s="100" t="str">
        <f t="shared" si="1"/>
        <v>Kornett 10277</v>
      </c>
      <c r="B94" s="100">
        <v>144523</v>
      </c>
      <c r="C94" s="100">
        <v>10277</v>
      </c>
      <c r="D94" s="100" t="s">
        <v>874</v>
      </c>
      <c r="E94" s="100" t="s">
        <v>180</v>
      </c>
      <c r="F94" s="100" t="s">
        <v>104</v>
      </c>
      <c r="G94" s="101" t="s">
        <v>697</v>
      </c>
      <c r="H94" s="100" t="s">
        <v>644</v>
      </c>
      <c r="I94" s="100" t="s">
        <v>21</v>
      </c>
      <c r="J94" s="101">
        <v>23</v>
      </c>
      <c r="O94" s="100" t="s">
        <v>1224</v>
      </c>
      <c r="P94" s="100">
        <v>144523</v>
      </c>
      <c r="Q94" s="100">
        <v>10277</v>
      </c>
      <c r="R94" s="100" t="s">
        <v>874</v>
      </c>
      <c r="S94" s="100" t="s">
        <v>180</v>
      </c>
      <c r="T94" s="100" t="s">
        <v>104</v>
      </c>
      <c r="U94" s="101" t="s">
        <v>697</v>
      </c>
      <c r="V94" s="100" t="s">
        <v>644</v>
      </c>
      <c r="W94" s="100" t="s">
        <v>21</v>
      </c>
    </row>
    <row r="95" spans="1:23" ht="14.25">
      <c r="A95" s="100" t="str">
        <f t="shared" si="1"/>
        <v>Koths 33003</v>
      </c>
      <c r="B95" s="100">
        <v>106784</v>
      </c>
      <c r="C95" s="100">
        <v>33003</v>
      </c>
      <c r="D95" s="100" t="s">
        <v>493</v>
      </c>
      <c r="E95" s="100" t="s">
        <v>494</v>
      </c>
      <c r="F95" s="100" t="s">
        <v>104</v>
      </c>
      <c r="G95" s="101" t="s">
        <v>694</v>
      </c>
      <c r="H95" s="100" t="s">
        <v>644</v>
      </c>
      <c r="I95" s="100" t="s">
        <v>21</v>
      </c>
      <c r="J95" s="101">
        <v>23</v>
      </c>
      <c r="O95" s="100" t="s">
        <v>1225</v>
      </c>
      <c r="P95" s="100">
        <v>106784</v>
      </c>
      <c r="Q95" s="100">
        <v>33003</v>
      </c>
      <c r="R95" s="100" t="s">
        <v>493</v>
      </c>
      <c r="S95" s="100" t="s">
        <v>494</v>
      </c>
      <c r="T95" s="100" t="s">
        <v>104</v>
      </c>
      <c r="U95" s="101" t="s">
        <v>694</v>
      </c>
      <c r="V95" s="100" t="s">
        <v>644</v>
      </c>
      <c r="W95" s="100" t="s">
        <v>21</v>
      </c>
    </row>
    <row r="96" spans="1:23" ht="14.25">
      <c r="A96" s="100" t="str">
        <f t="shared" si="1"/>
        <v>Krebs 15887</v>
      </c>
      <c r="B96" s="100">
        <v>66901</v>
      </c>
      <c r="C96" s="100">
        <v>15887</v>
      </c>
      <c r="D96" s="100" t="s">
        <v>988</v>
      </c>
      <c r="E96" s="100" t="s">
        <v>164</v>
      </c>
      <c r="F96" s="100" t="s">
        <v>104</v>
      </c>
      <c r="G96" s="101" t="s">
        <v>976</v>
      </c>
      <c r="H96" s="100" t="s">
        <v>644</v>
      </c>
      <c r="I96" s="100" t="s">
        <v>21</v>
      </c>
      <c r="J96" s="101">
        <v>22</v>
      </c>
      <c r="O96" s="100" t="s">
        <v>1226</v>
      </c>
      <c r="P96" s="100">
        <v>66901</v>
      </c>
      <c r="Q96" s="100">
        <v>15887</v>
      </c>
      <c r="R96" s="100" t="s">
        <v>988</v>
      </c>
      <c r="S96" s="100" t="s">
        <v>164</v>
      </c>
      <c r="T96" s="100" t="s">
        <v>104</v>
      </c>
      <c r="U96" s="101" t="s">
        <v>976</v>
      </c>
      <c r="V96" s="100" t="s">
        <v>644</v>
      </c>
      <c r="W96" s="100" t="s">
        <v>21</v>
      </c>
    </row>
    <row r="97" spans="1:23" ht="14.25">
      <c r="A97" s="100" t="str">
        <f t="shared" si="1"/>
        <v>Löffler 33012</v>
      </c>
      <c r="B97" s="100">
        <v>106829</v>
      </c>
      <c r="C97" s="100">
        <v>33012</v>
      </c>
      <c r="D97" s="100" t="s">
        <v>224</v>
      </c>
      <c r="E97" s="100" t="s">
        <v>225</v>
      </c>
      <c r="F97" s="100" t="s">
        <v>104</v>
      </c>
      <c r="G97" s="101"/>
      <c r="H97" s="100" t="s">
        <v>644</v>
      </c>
      <c r="I97" s="100" t="s">
        <v>21</v>
      </c>
      <c r="J97" s="101">
        <v>22</v>
      </c>
      <c r="O97" s="100" t="s">
        <v>1227</v>
      </c>
      <c r="P97" s="100">
        <v>106829</v>
      </c>
      <c r="Q97" s="100">
        <v>33012</v>
      </c>
      <c r="R97" s="100" t="s">
        <v>224</v>
      </c>
      <c r="S97" s="100" t="s">
        <v>225</v>
      </c>
      <c r="T97" s="100" t="s">
        <v>104</v>
      </c>
      <c r="U97" s="101"/>
      <c r="V97" s="100" t="s">
        <v>644</v>
      </c>
      <c r="W97" s="100" t="s">
        <v>21</v>
      </c>
    </row>
    <row r="98" spans="1:23" ht="14.25">
      <c r="A98" s="100" t="str">
        <f t="shared" si="1"/>
        <v>Manns 33307</v>
      </c>
      <c r="B98" s="100">
        <v>147227</v>
      </c>
      <c r="C98" s="100">
        <v>33307</v>
      </c>
      <c r="D98" s="100" t="s">
        <v>942</v>
      </c>
      <c r="E98" s="100" t="s">
        <v>943</v>
      </c>
      <c r="F98" s="100" t="s">
        <v>129</v>
      </c>
      <c r="G98" s="101" t="s">
        <v>697</v>
      </c>
      <c r="H98" s="100" t="s">
        <v>644</v>
      </c>
      <c r="I98" s="100" t="s">
        <v>21</v>
      </c>
      <c r="J98" s="101">
        <v>22</v>
      </c>
      <c r="O98" s="100" t="s">
        <v>1228</v>
      </c>
      <c r="P98" s="100">
        <v>147227</v>
      </c>
      <c r="Q98" s="100">
        <v>33307</v>
      </c>
      <c r="R98" s="100" t="s">
        <v>942</v>
      </c>
      <c r="S98" s="100" t="s">
        <v>943</v>
      </c>
      <c r="T98" s="100" t="s">
        <v>129</v>
      </c>
      <c r="U98" s="101" t="s">
        <v>697</v>
      </c>
      <c r="V98" s="100" t="s">
        <v>644</v>
      </c>
      <c r="W98" s="100" t="s">
        <v>21</v>
      </c>
    </row>
    <row r="99" spans="1:23" ht="14.25">
      <c r="A99" s="100" t="str">
        <f t="shared" si="1"/>
        <v>Pöhner 8954</v>
      </c>
      <c r="B99" s="100">
        <v>106576</v>
      </c>
      <c r="C99" s="100">
        <v>8954</v>
      </c>
      <c r="D99" s="100" t="s">
        <v>231</v>
      </c>
      <c r="E99" s="100" t="s">
        <v>232</v>
      </c>
      <c r="F99" s="100" t="s">
        <v>129</v>
      </c>
      <c r="G99" s="101" t="s">
        <v>694</v>
      </c>
      <c r="H99" s="100" t="s">
        <v>644</v>
      </c>
      <c r="I99" s="100" t="s">
        <v>21</v>
      </c>
      <c r="J99" s="101">
        <v>23</v>
      </c>
      <c r="O99" s="100" t="s">
        <v>1229</v>
      </c>
      <c r="P99" s="100">
        <v>106576</v>
      </c>
      <c r="Q99" s="100">
        <v>8954</v>
      </c>
      <c r="R99" s="100" t="s">
        <v>231</v>
      </c>
      <c r="S99" s="100" t="s">
        <v>232</v>
      </c>
      <c r="T99" s="100" t="s">
        <v>129</v>
      </c>
      <c r="U99" s="101" t="s">
        <v>694</v>
      </c>
      <c r="V99" s="100" t="s">
        <v>644</v>
      </c>
      <c r="W99" s="100" t="s">
        <v>21</v>
      </c>
    </row>
    <row r="100" spans="1:23" ht="14.25">
      <c r="A100" s="100" t="str">
        <f t="shared" si="1"/>
        <v>Reckemeier 15398</v>
      </c>
      <c r="B100" s="100">
        <v>27905</v>
      </c>
      <c r="C100" s="100">
        <v>15398</v>
      </c>
      <c r="D100" s="100" t="s">
        <v>233</v>
      </c>
      <c r="E100" s="100" t="s">
        <v>76</v>
      </c>
      <c r="F100" s="100" t="s">
        <v>129</v>
      </c>
      <c r="G100" s="101" t="s">
        <v>697</v>
      </c>
      <c r="H100" s="100" t="s">
        <v>644</v>
      </c>
      <c r="I100" s="100" t="s">
        <v>21</v>
      </c>
      <c r="J100" s="101">
        <v>23</v>
      </c>
      <c r="O100" s="100" t="s">
        <v>1230</v>
      </c>
      <c r="P100" s="100">
        <v>27905</v>
      </c>
      <c r="Q100" s="100">
        <v>15398</v>
      </c>
      <c r="R100" s="100" t="s">
        <v>233</v>
      </c>
      <c r="S100" s="100" t="s">
        <v>76</v>
      </c>
      <c r="T100" s="100" t="s">
        <v>129</v>
      </c>
      <c r="U100" s="101" t="s">
        <v>697</v>
      </c>
      <c r="V100" s="100" t="s">
        <v>644</v>
      </c>
      <c r="W100" s="100" t="s">
        <v>21</v>
      </c>
    </row>
    <row r="101" spans="1:23" ht="14.25">
      <c r="A101" s="100" t="str">
        <f t="shared" si="1"/>
        <v>Reuss 15011</v>
      </c>
      <c r="B101" s="100">
        <v>67267</v>
      </c>
      <c r="C101" s="100">
        <v>15011</v>
      </c>
      <c r="D101" s="100" t="s">
        <v>234</v>
      </c>
      <c r="E101" s="100" t="s">
        <v>201</v>
      </c>
      <c r="F101" s="100" t="s">
        <v>106</v>
      </c>
      <c r="G101" s="101">
        <v>0</v>
      </c>
      <c r="H101" s="100" t="s">
        <v>644</v>
      </c>
      <c r="I101" s="100" t="s">
        <v>21</v>
      </c>
      <c r="J101" s="101">
        <v>23</v>
      </c>
      <c r="O101" s="100" t="s">
        <v>1231</v>
      </c>
      <c r="P101" s="100">
        <v>67267</v>
      </c>
      <c r="Q101" s="100">
        <v>15011</v>
      </c>
      <c r="R101" s="100" t="s">
        <v>234</v>
      </c>
      <c r="S101" s="100" t="s">
        <v>201</v>
      </c>
      <c r="T101" s="100" t="s">
        <v>106</v>
      </c>
      <c r="U101" s="101">
        <v>0</v>
      </c>
      <c r="V101" s="100" t="s">
        <v>644</v>
      </c>
      <c r="W101" s="100" t="s">
        <v>21</v>
      </c>
    </row>
    <row r="102" spans="1:23" ht="14.25">
      <c r="A102" s="100" t="str">
        <f t="shared" si="1"/>
        <v>Saalmüller 33334</v>
      </c>
      <c r="B102" s="100">
        <v>149851</v>
      </c>
      <c r="C102" s="100">
        <v>33334</v>
      </c>
      <c r="D102" s="100" t="s">
        <v>989</v>
      </c>
      <c r="E102" s="100" t="s">
        <v>66</v>
      </c>
      <c r="F102" s="100" t="s">
        <v>129</v>
      </c>
      <c r="G102" s="101" t="s">
        <v>698</v>
      </c>
      <c r="H102" s="100" t="s">
        <v>644</v>
      </c>
      <c r="I102" s="100" t="s">
        <v>21</v>
      </c>
      <c r="J102" s="101">
        <v>23</v>
      </c>
      <c r="O102" s="100" t="s">
        <v>1232</v>
      </c>
      <c r="P102" s="100">
        <v>149851</v>
      </c>
      <c r="Q102" s="100">
        <v>33334</v>
      </c>
      <c r="R102" s="100" t="s">
        <v>989</v>
      </c>
      <c r="S102" s="100" t="s">
        <v>66</v>
      </c>
      <c r="T102" s="100" t="s">
        <v>129</v>
      </c>
      <c r="U102" s="101" t="s">
        <v>698</v>
      </c>
      <c r="V102" s="100" t="s">
        <v>644</v>
      </c>
      <c r="W102" s="100" t="s">
        <v>21</v>
      </c>
    </row>
    <row r="103" spans="1:23" ht="14.25">
      <c r="A103" s="100" t="str">
        <f t="shared" si="1"/>
        <v>Schiller 15087</v>
      </c>
      <c r="B103" s="100">
        <v>88705</v>
      </c>
      <c r="C103" s="100">
        <v>15087</v>
      </c>
      <c r="D103" s="100" t="s">
        <v>237</v>
      </c>
      <c r="E103" s="100" t="s">
        <v>80</v>
      </c>
      <c r="F103" s="100" t="s">
        <v>104</v>
      </c>
      <c r="G103" s="101" t="s">
        <v>694</v>
      </c>
      <c r="H103" s="100" t="s">
        <v>644</v>
      </c>
      <c r="I103" s="100" t="s">
        <v>21</v>
      </c>
      <c r="J103" s="101">
        <v>23</v>
      </c>
      <c r="O103" s="100" t="s">
        <v>1233</v>
      </c>
      <c r="P103" s="100">
        <v>88705</v>
      </c>
      <c r="Q103" s="100">
        <v>15087</v>
      </c>
      <c r="R103" s="100" t="s">
        <v>237</v>
      </c>
      <c r="S103" s="100" t="s">
        <v>80</v>
      </c>
      <c r="T103" s="100" t="s">
        <v>104</v>
      </c>
      <c r="U103" s="101" t="s">
        <v>694</v>
      </c>
      <c r="V103" s="100" t="s">
        <v>644</v>
      </c>
      <c r="W103" s="100" t="s">
        <v>21</v>
      </c>
    </row>
    <row r="104" spans="1:23" ht="14.25">
      <c r="A104" s="100" t="str">
        <f t="shared" si="1"/>
        <v>Trebes 33052</v>
      </c>
      <c r="B104" s="100">
        <v>106972</v>
      </c>
      <c r="C104" s="100">
        <v>33052</v>
      </c>
      <c r="D104" s="100" t="s">
        <v>179</v>
      </c>
      <c r="E104" s="100" t="s">
        <v>180</v>
      </c>
      <c r="F104" s="100" t="s">
        <v>129</v>
      </c>
      <c r="G104" s="101" t="s">
        <v>696</v>
      </c>
      <c r="H104" s="100" t="s">
        <v>644</v>
      </c>
      <c r="I104" s="100" t="s">
        <v>21</v>
      </c>
      <c r="J104" s="101">
        <v>23</v>
      </c>
      <c r="O104" s="100" t="s">
        <v>1234</v>
      </c>
      <c r="P104" s="100">
        <v>106972</v>
      </c>
      <c r="Q104" s="100">
        <v>33052</v>
      </c>
      <c r="R104" s="100" t="s">
        <v>179</v>
      </c>
      <c r="S104" s="100" t="s">
        <v>180</v>
      </c>
      <c r="T104" s="100" t="s">
        <v>129</v>
      </c>
      <c r="U104" s="101" t="s">
        <v>696</v>
      </c>
      <c r="V104" s="100" t="s">
        <v>644</v>
      </c>
      <c r="W104" s="100" t="s">
        <v>21</v>
      </c>
    </row>
    <row r="105" spans="1:23" ht="14.25">
      <c r="A105" s="100" t="str">
        <f t="shared" si="1"/>
        <v>Tumulka 33308</v>
      </c>
      <c r="B105" s="100">
        <v>147228</v>
      </c>
      <c r="C105" s="100">
        <v>33308</v>
      </c>
      <c r="D105" s="100" t="s">
        <v>944</v>
      </c>
      <c r="E105" s="100" t="s">
        <v>945</v>
      </c>
      <c r="F105" s="100" t="s">
        <v>129</v>
      </c>
      <c r="G105" s="101"/>
      <c r="H105" s="100" t="s">
        <v>644</v>
      </c>
      <c r="I105" s="100" t="s">
        <v>21</v>
      </c>
      <c r="J105" s="101">
        <v>22</v>
      </c>
      <c r="O105" s="100" t="s">
        <v>1235</v>
      </c>
      <c r="P105" s="100">
        <v>147228</v>
      </c>
      <c r="Q105" s="100">
        <v>33308</v>
      </c>
      <c r="R105" s="100" t="s">
        <v>944</v>
      </c>
      <c r="S105" s="100" t="s">
        <v>945</v>
      </c>
      <c r="T105" s="100" t="s">
        <v>129</v>
      </c>
      <c r="U105" s="101"/>
      <c r="V105" s="100" t="s">
        <v>644</v>
      </c>
      <c r="W105" s="100" t="s">
        <v>21</v>
      </c>
    </row>
    <row r="106" spans="1:23" ht="14.25">
      <c r="A106" s="100" t="str">
        <f t="shared" si="1"/>
        <v>Bauer 15717</v>
      </c>
      <c r="B106" s="100">
        <v>147256</v>
      </c>
      <c r="C106" s="100">
        <v>15717</v>
      </c>
      <c r="D106" s="100" t="s">
        <v>98</v>
      </c>
      <c r="E106" s="100" t="s">
        <v>99</v>
      </c>
      <c r="F106" s="100" t="s">
        <v>118</v>
      </c>
      <c r="G106" s="101"/>
      <c r="H106" s="100" t="s">
        <v>706</v>
      </c>
      <c r="I106" s="100" t="s">
        <v>707</v>
      </c>
      <c r="J106" s="101">
        <v>23</v>
      </c>
      <c r="O106" s="100" t="s">
        <v>1236</v>
      </c>
      <c r="P106" s="100">
        <v>147256</v>
      </c>
      <c r="Q106" s="100">
        <v>15717</v>
      </c>
      <c r="R106" s="100" t="s">
        <v>98</v>
      </c>
      <c r="S106" s="100" t="s">
        <v>99</v>
      </c>
      <c r="T106" s="100" t="s">
        <v>118</v>
      </c>
      <c r="U106" s="101"/>
      <c r="V106" s="100" t="s">
        <v>706</v>
      </c>
      <c r="W106" s="100" t="s">
        <v>707</v>
      </c>
    </row>
    <row r="107" spans="1:23" ht="14.25">
      <c r="A107" s="100" t="str">
        <f t="shared" si="1"/>
        <v>Brandes 8138</v>
      </c>
      <c r="B107" s="100">
        <v>151351</v>
      </c>
      <c r="C107" s="100">
        <v>8138</v>
      </c>
      <c r="D107" s="100" t="s">
        <v>68</v>
      </c>
      <c r="E107" s="100" t="s">
        <v>69</v>
      </c>
      <c r="F107" s="100" t="s">
        <v>104</v>
      </c>
      <c r="G107" s="101">
        <v>0</v>
      </c>
      <c r="H107" s="100" t="s">
        <v>706</v>
      </c>
      <c r="I107" s="100" t="s">
        <v>707</v>
      </c>
      <c r="J107" s="101">
        <v>23</v>
      </c>
      <c r="O107" s="100" t="s">
        <v>1237</v>
      </c>
      <c r="P107" s="100">
        <v>151351</v>
      </c>
      <c r="Q107" s="100">
        <v>8138</v>
      </c>
      <c r="R107" s="100" t="s">
        <v>68</v>
      </c>
      <c r="S107" s="100" t="s">
        <v>69</v>
      </c>
      <c r="T107" s="100" t="s">
        <v>104</v>
      </c>
      <c r="U107" s="101">
        <v>0</v>
      </c>
      <c r="V107" s="100" t="s">
        <v>706</v>
      </c>
      <c r="W107" s="100" t="s">
        <v>707</v>
      </c>
    </row>
    <row r="108" spans="1:23" ht="14.25">
      <c r="A108" s="100" t="str">
        <f t="shared" si="1"/>
        <v>Caldwell 8179</v>
      </c>
      <c r="B108" s="100">
        <v>100471</v>
      </c>
      <c r="C108" s="100">
        <v>8179</v>
      </c>
      <c r="D108" s="100" t="s">
        <v>412</v>
      </c>
      <c r="E108" s="100" t="s">
        <v>164</v>
      </c>
      <c r="F108" s="100" t="s">
        <v>104</v>
      </c>
      <c r="G108" s="101" t="s">
        <v>694</v>
      </c>
      <c r="H108" s="100" t="s">
        <v>706</v>
      </c>
      <c r="I108" s="100" t="s">
        <v>707</v>
      </c>
      <c r="J108" s="101">
        <v>22</v>
      </c>
      <c r="O108" s="100" t="s">
        <v>1238</v>
      </c>
      <c r="P108" s="100">
        <v>100471</v>
      </c>
      <c r="Q108" s="100">
        <v>8179</v>
      </c>
      <c r="R108" s="100" t="s">
        <v>412</v>
      </c>
      <c r="S108" s="100" t="s">
        <v>164</v>
      </c>
      <c r="T108" s="100" t="s">
        <v>104</v>
      </c>
      <c r="U108" s="101" t="s">
        <v>694</v>
      </c>
      <c r="V108" s="100" t="s">
        <v>706</v>
      </c>
      <c r="W108" s="100" t="s">
        <v>707</v>
      </c>
    </row>
    <row r="109" spans="1:23" ht="14.25">
      <c r="A109" s="100" t="str">
        <f t="shared" si="1"/>
        <v>Duplois-Laun 8264</v>
      </c>
      <c r="B109" s="100">
        <v>66849</v>
      </c>
      <c r="C109" s="100">
        <v>8264</v>
      </c>
      <c r="D109" s="100" t="s">
        <v>960</v>
      </c>
      <c r="E109" s="100" t="s">
        <v>66</v>
      </c>
      <c r="F109" s="100" t="s">
        <v>125</v>
      </c>
      <c r="G109" s="101" t="s">
        <v>697</v>
      </c>
      <c r="H109" s="100" t="s">
        <v>706</v>
      </c>
      <c r="I109" s="100" t="s">
        <v>707</v>
      </c>
      <c r="J109" s="101">
        <v>23</v>
      </c>
      <c r="O109" s="100" t="s">
        <v>1239</v>
      </c>
      <c r="P109" s="100">
        <v>66849</v>
      </c>
      <c r="Q109" s="100">
        <v>8264</v>
      </c>
      <c r="R109" s="100" t="s">
        <v>960</v>
      </c>
      <c r="S109" s="100" t="s">
        <v>66</v>
      </c>
      <c r="T109" s="100" t="s">
        <v>125</v>
      </c>
      <c r="U109" s="101" t="s">
        <v>697</v>
      </c>
      <c r="V109" s="100" t="s">
        <v>706</v>
      </c>
      <c r="W109" s="100" t="s">
        <v>707</v>
      </c>
    </row>
    <row r="110" spans="1:23" ht="14.25">
      <c r="A110" s="100" t="str">
        <f t="shared" si="1"/>
        <v>Frank 33170</v>
      </c>
      <c r="B110" s="100">
        <v>135895</v>
      </c>
      <c r="C110" s="100">
        <v>33170</v>
      </c>
      <c r="D110" s="100" t="s">
        <v>416</v>
      </c>
      <c r="E110" s="100" t="s">
        <v>780</v>
      </c>
      <c r="F110" s="100" t="s">
        <v>118</v>
      </c>
      <c r="G110" s="101" t="s">
        <v>699</v>
      </c>
      <c r="H110" s="100" t="s">
        <v>706</v>
      </c>
      <c r="I110" s="100" t="s">
        <v>707</v>
      </c>
      <c r="J110" s="101">
        <v>23</v>
      </c>
      <c r="O110" s="100" t="s">
        <v>1240</v>
      </c>
      <c r="P110" s="100">
        <v>135895</v>
      </c>
      <c r="Q110" s="100">
        <v>33170</v>
      </c>
      <c r="R110" s="100" t="s">
        <v>416</v>
      </c>
      <c r="S110" s="100" t="s">
        <v>780</v>
      </c>
      <c r="T110" s="100" t="s">
        <v>118</v>
      </c>
      <c r="U110" s="101" t="s">
        <v>699</v>
      </c>
      <c r="V110" s="100" t="s">
        <v>706</v>
      </c>
      <c r="W110" s="100" t="s">
        <v>707</v>
      </c>
    </row>
    <row r="111" spans="1:23" ht="14.25">
      <c r="A111" s="100" t="str">
        <f t="shared" si="1"/>
        <v>Grein 8420</v>
      </c>
      <c r="B111" s="100">
        <v>674</v>
      </c>
      <c r="C111" s="100">
        <v>8420</v>
      </c>
      <c r="D111" s="100" t="s">
        <v>990</v>
      </c>
      <c r="E111" s="100" t="s">
        <v>150</v>
      </c>
      <c r="F111" s="100" t="s">
        <v>125</v>
      </c>
      <c r="G111" s="101">
        <v>0</v>
      </c>
      <c r="H111" s="100" t="s">
        <v>706</v>
      </c>
      <c r="I111" s="100" t="s">
        <v>707</v>
      </c>
      <c r="J111" s="101">
        <v>22</v>
      </c>
      <c r="O111" s="100" t="s">
        <v>1241</v>
      </c>
      <c r="P111" s="100">
        <v>674</v>
      </c>
      <c r="Q111" s="100">
        <v>8420</v>
      </c>
      <c r="R111" s="100" t="s">
        <v>990</v>
      </c>
      <c r="S111" s="100" t="s">
        <v>150</v>
      </c>
      <c r="T111" s="100" t="s">
        <v>125</v>
      </c>
      <c r="U111" s="101">
        <v>0</v>
      </c>
      <c r="V111" s="100" t="s">
        <v>706</v>
      </c>
      <c r="W111" s="100" t="s">
        <v>707</v>
      </c>
    </row>
    <row r="112" spans="1:23" ht="14.25">
      <c r="A112" s="100" t="str">
        <f t="shared" si="1"/>
        <v>Jerke 33127</v>
      </c>
      <c r="B112" s="100">
        <v>132529</v>
      </c>
      <c r="C112" s="100">
        <v>33127</v>
      </c>
      <c r="D112" s="100" t="s">
        <v>718</v>
      </c>
      <c r="E112" s="100" t="s">
        <v>719</v>
      </c>
      <c r="F112" s="100" t="s">
        <v>147</v>
      </c>
      <c r="G112" s="101" t="s">
        <v>697</v>
      </c>
      <c r="H112" s="100" t="s">
        <v>706</v>
      </c>
      <c r="I112" s="100" t="s">
        <v>707</v>
      </c>
      <c r="J112" s="101">
        <v>23</v>
      </c>
      <c r="O112" s="100" t="s">
        <v>1242</v>
      </c>
      <c r="P112" s="100">
        <v>132529</v>
      </c>
      <c r="Q112" s="100">
        <v>33127</v>
      </c>
      <c r="R112" s="100" t="s">
        <v>718</v>
      </c>
      <c r="S112" s="100" t="s">
        <v>719</v>
      </c>
      <c r="T112" s="100" t="s">
        <v>147</v>
      </c>
      <c r="U112" s="101" t="s">
        <v>697</v>
      </c>
      <c r="V112" s="100" t="s">
        <v>706</v>
      </c>
      <c r="W112" s="100" t="s">
        <v>707</v>
      </c>
    </row>
    <row r="113" spans="1:23" ht="14.25">
      <c r="A113" s="100" t="str">
        <f t="shared" si="1"/>
        <v>Korb 33175</v>
      </c>
      <c r="B113" s="100">
        <v>135907</v>
      </c>
      <c r="C113" s="100">
        <v>33175</v>
      </c>
      <c r="D113" s="100" t="s">
        <v>781</v>
      </c>
      <c r="E113" s="100" t="s">
        <v>207</v>
      </c>
      <c r="F113" s="100" t="s">
        <v>106</v>
      </c>
      <c r="G113" s="101"/>
      <c r="H113" s="100" t="s">
        <v>706</v>
      </c>
      <c r="I113" s="100" t="s">
        <v>707</v>
      </c>
      <c r="J113" s="101">
        <v>23</v>
      </c>
      <c r="O113" s="100" t="s">
        <v>1243</v>
      </c>
      <c r="P113" s="100">
        <v>135907</v>
      </c>
      <c r="Q113" s="100">
        <v>33175</v>
      </c>
      <c r="R113" s="100" t="s">
        <v>781</v>
      </c>
      <c r="S113" s="100" t="s">
        <v>207</v>
      </c>
      <c r="T113" s="100" t="s">
        <v>106</v>
      </c>
      <c r="U113" s="101"/>
      <c r="V113" s="100" t="s">
        <v>706</v>
      </c>
      <c r="W113" s="100" t="s">
        <v>707</v>
      </c>
    </row>
    <row r="114" spans="1:23" ht="14.25">
      <c r="A114" s="100" t="str">
        <f t="shared" si="1"/>
        <v>Laun 8735</v>
      </c>
      <c r="B114" s="100">
        <v>146073</v>
      </c>
      <c r="C114" s="100">
        <v>8735</v>
      </c>
      <c r="D114" s="100" t="s">
        <v>58</v>
      </c>
      <c r="E114" s="100" t="s">
        <v>59</v>
      </c>
      <c r="F114" s="100" t="s">
        <v>118</v>
      </c>
      <c r="G114" s="101" t="s">
        <v>697</v>
      </c>
      <c r="H114" s="100" t="s">
        <v>706</v>
      </c>
      <c r="I114" s="100" t="s">
        <v>707</v>
      </c>
      <c r="J114" s="101">
        <v>23</v>
      </c>
      <c r="O114" s="100" t="s">
        <v>1244</v>
      </c>
      <c r="P114" s="100">
        <v>146073</v>
      </c>
      <c r="Q114" s="100">
        <v>8735</v>
      </c>
      <c r="R114" s="100" t="s">
        <v>58</v>
      </c>
      <c r="S114" s="100" t="s">
        <v>59</v>
      </c>
      <c r="T114" s="100" t="s">
        <v>118</v>
      </c>
      <c r="U114" s="101" t="s">
        <v>697</v>
      </c>
      <c r="V114" s="100" t="s">
        <v>706</v>
      </c>
      <c r="W114" s="100" t="s">
        <v>707</v>
      </c>
    </row>
    <row r="115" spans="1:23" ht="14.25">
      <c r="A115" s="100" t="str">
        <f t="shared" si="1"/>
        <v>Nolte 8895</v>
      </c>
      <c r="B115" s="100">
        <v>66854</v>
      </c>
      <c r="C115" s="100">
        <v>8895</v>
      </c>
      <c r="D115" s="100" t="s">
        <v>82</v>
      </c>
      <c r="E115" s="100" t="s">
        <v>80</v>
      </c>
      <c r="F115" s="100" t="s">
        <v>104</v>
      </c>
      <c r="G115" s="101" t="s">
        <v>697</v>
      </c>
      <c r="H115" s="100" t="s">
        <v>706</v>
      </c>
      <c r="I115" s="100" t="s">
        <v>707</v>
      </c>
      <c r="J115" s="101">
        <v>23</v>
      </c>
      <c r="O115" s="100" t="s">
        <v>1245</v>
      </c>
      <c r="P115" s="100">
        <v>66854</v>
      </c>
      <c r="Q115" s="100">
        <v>8895</v>
      </c>
      <c r="R115" s="100" t="s">
        <v>82</v>
      </c>
      <c r="S115" s="100" t="s">
        <v>80</v>
      </c>
      <c r="T115" s="100" t="s">
        <v>104</v>
      </c>
      <c r="U115" s="101" t="s">
        <v>697</v>
      </c>
      <c r="V115" s="100" t="s">
        <v>706</v>
      </c>
      <c r="W115" s="100" t="s">
        <v>707</v>
      </c>
    </row>
    <row r="116" spans="1:23" ht="14.25">
      <c r="A116" s="100" t="str">
        <f t="shared" si="1"/>
        <v>Reuter 15012</v>
      </c>
      <c r="B116" s="100">
        <v>67610</v>
      </c>
      <c r="C116" s="100">
        <v>15012</v>
      </c>
      <c r="D116" s="100" t="s">
        <v>475</v>
      </c>
      <c r="E116" s="100" t="s">
        <v>476</v>
      </c>
      <c r="F116" s="100" t="s">
        <v>125</v>
      </c>
      <c r="G116" s="101" t="s">
        <v>694</v>
      </c>
      <c r="H116" s="100" t="s">
        <v>706</v>
      </c>
      <c r="I116" s="100" t="s">
        <v>707</v>
      </c>
      <c r="J116" s="101">
        <v>23</v>
      </c>
      <c r="O116" s="100" t="s">
        <v>1246</v>
      </c>
      <c r="P116" s="100">
        <v>67610</v>
      </c>
      <c r="Q116" s="100">
        <v>15012</v>
      </c>
      <c r="R116" s="100" t="s">
        <v>475</v>
      </c>
      <c r="S116" s="100" t="s">
        <v>476</v>
      </c>
      <c r="T116" s="100" t="s">
        <v>125</v>
      </c>
      <c r="U116" s="101" t="s">
        <v>694</v>
      </c>
      <c r="V116" s="100" t="s">
        <v>706</v>
      </c>
      <c r="W116" s="100" t="s">
        <v>707</v>
      </c>
    </row>
    <row r="117" spans="1:23" ht="14.25">
      <c r="A117" s="100" t="str">
        <f t="shared" si="1"/>
        <v>Rühl 15043</v>
      </c>
      <c r="B117" s="100">
        <v>66851</v>
      </c>
      <c r="C117" s="100">
        <v>15043</v>
      </c>
      <c r="D117" s="100" t="s">
        <v>90</v>
      </c>
      <c r="E117" s="100" t="s">
        <v>91</v>
      </c>
      <c r="F117" s="100" t="s">
        <v>125</v>
      </c>
      <c r="G117" s="101" t="s">
        <v>694</v>
      </c>
      <c r="H117" s="100" t="s">
        <v>706</v>
      </c>
      <c r="I117" s="100" t="s">
        <v>707</v>
      </c>
      <c r="J117" s="101">
        <v>22</v>
      </c>
      <c r="O117" s="100" t="s">
        <v>1247</v>
      </c>
      <c r="P117" s="100">
        <v>66851</v>
      </c>
      <c r="Q117" s="100">
        <v>15043</v>
      </c>
      <c r="R117" s="100" t="s">
        <v>90</v>
      </c>
      <c r="S117" s="100" t="s">
        <v>91</v>
      </c>
      <c r="T117" s="100" t="s">
        <v>125</v>
      </c>
      <c r="U117" s="101" t="s">
        <v>694</v>
      </c>
      <c r="V117" s="100" t="s">
        <v>706</v>
      </c>
      <c r="W117" s="100" t="s">
        <v>707</v>
      </c>
    </row>
    <row r="118" spans="1:23" ht="14.25">
      <c r="A118" s="100" t="str">
        <f t="shared" si="1"/>
        <v>Sabo 15052</v>
      </c>
      <c r="B118" s="100">
        <v>89132</v>
      </c>
      <c r="C118" s="100">
        <v>15052</v>
      </c>
      <c r="D118" s="100" t="s">
        <v>508</v>
      </c>
      <c r="E118" s="100" t="s">
        <v>509</v>
      </c>
      <c r="F118" s="100" t="s">
        <v>125</v>
      </c>
      <c r="G118" s="101" t="s">
        <v>694</v>
      </c>
      <c r="H118" s="100" t="s">
        <v>706</v>
      </c>
      <c r="I118" s="100" t="s">
        <v>707</v>
      </c>
      <c r="J118" s="101">
        <v>23</v>
      </c>
      <c r="O118" s="100" t="s">
        <v>1248</v>
      </c>
      <c r="P118" s="100">
        <v>89132</v>
      </c>
      <c r="Q118" s="100">
        <v>15052</v>
      </c>
      <c r="R118" s="100" t="s">
        <v>508</v>
      </c>
      <c r="S118" s="100" t="s">
        <v>509</v>
      </c>
      <c r="T118" s="100" t="s">
        <v>125</v>
      </c>
      <c r="U118" s="101" t="s">
        <v>694</v>
      </c>
      <c r="V118" s="100" t="s">
        <v>706</v>
      </c>
      <c r="W118" s="100" t="s">
        <v>707</v>
      </c>
    </row>
    <row r="119" spans="1:23" ht="14.25">
      <c r="A119" s="100" t="str">
        <f t="shared" si="1"/>
        <v>Schenke 33097</v>
      </c>
      <c r="B119" s="100">
        <v>107138</v>
      </c>
      <c r="C119" s="100">
        <v>33097</v>
      </c>
      <c r="D119" s="100" t="s">
        <v>703</v>
      </c>
      <c r="E119" s="100" t="s">
        <v>95</v>
      </c>
      <c r="F119" s="100" t="s">
        <v>106</v>
      </c>
      <c r="G119" s="101"/>
      <c r="H119" s="100" t="s">
        <v>706</v>
      </c>
      <c r="I119" s="100" t="s">
        <v>707</v>
      </c>
      <c r="J119" s="101">
        <v>23</v>
      </c>
      <c r="O119" s="100" t="s">
        <v>1249</v>
      </c>
      <c r="P119" s="100">
        <v>107138</v>
      </c>
      <c r="Q119" s="100">
        <v>33097</v>
      </c>
      <c r="R119" s="100" t="s">
        <v>703</v>
      </c>
      <c r="S119" s="100" t="s">
        <v>95</v>
      </c>
      <c r="T119" s="100" t="s">
        <v>106</v>
      </c>
      <c r="U119" s="101"/>
      <c r="V119" s="100" t="s">
        <v>706</v>
      </c>
      <c r="W119" s="100" t="s">
        <v>707</v>
      </c>
    </row>
    <row r="120" spans="1:23" ht="14.25">
      <c r="A120" s="100" t="str">
        <f t="shared" si="1"/>
        <v>Schönhoff 15472</v>
      </c>
      <c r="B120" s="100">
        <v>66857</v>
      </c>
      <c r="C120" s="100">
        <v>15472</v>
      </c>
      <c r="D120" s="100" t="s">
        <v>96</v>
      </c>
      <c r="E120" s="100" t="s">
        <v>67</v>
      </c>
      <c r="F120" s="100" t="s">
        <v>106</v>
      </c>
      <c r="G120" s="101" t="s">
        <v>695</v>
      </c>
      <c r="H120" s="100" t="s">
        <v>706</v>
      </c>
      <c r="I120" s="100" t="s">
        <v>707</v>
      </c>
      <c r="J120" s="101">
        <v>23</v>
      </c>
      <c r="O120" s="100" t="s">
        <v>1250</v>
      </c>
      <c r="P120" s="100">
        <v>66857</v>
      </c>
      <c r="Q120" s="100">
        <v>15472</v>
      </c>
      <c r="R120" s="100" t="s">
        <v>96</v>
      </c>
      <c r="S120" s="100" t="s">
        <v>67</v>
      </c>
      <c r="T120" s="100" t="s">
        <v>106</v>
      </c>
      <c r="U120" s="101" t="s">
        <v>695</v>
      </c>
      <c r="V120" s="100" t="s">
        <v>706</v>
      </c>
      <c r="W120" s="100" t="s">
        <v>707</v>
      </c>
    </row>
    <row r="121" spans="1:23" ht="14.25">
      <c r="A121" s="100" t="str">
        <f t="shared" si="1"/>
        <v>Viel 15051</v>
      </c>
      <c r="B121" s="100">
        <v>147255</v>
      </c>
      <c r="C121" s="100">
        <v>15051</v>
      </c>
      <c r="D121" s="100" t="s">
        <v>991</v>
      </c>
      <c r="E121" s="100" t="s">
        <v>328</v>
      </c>
      <c r="F121" s="100" t="s">
        <v>125</v>
      </c>
      <c r="G121" s="101" t="s">
        <v>697</v>
      </c>
      <c r="H121" s="100" t="s">
        <v>706</v>
      </c>
      <c r="I121" s="100" t="s">
        <v>707</v>
      </c>
      <c r="J121" s="101">
        <v>23</v>
      </c>
      <c r="O121" s="100" t="s">
        <v>1251</v>
      </c>
      <c r="P121" s="100">
        <v>147255</v>
      </c>
      <c r="Q121" s="100">
        <v>15051</v>
      </c>
      <c r="R121" s="100" t="s">
        <v>991</v>
      </c>
      <c r="S121" s="100" t="s">
        <v>328</v>
      </c>
      <c r="T121" s="100" t="s">
        <v>125</v>
      </c>
      <c r="U121" s="101" t="s">
        <v>697</v>
      </c>
      <c r="V121" s="100" t="s">
        <v>706</v>
      </c>
      <c r="W121" s="100" t="s">
        <v>707</v>
      </c>
    </row>
    <row r="122" spans="1:23" ht="14.25">
      <c r="A122" s="100" t="str">
        <f t="shared" si="1"/>
        <v>Viel 33318</v>
      </c>
      <c r="B122" s="100">
        <v>147386</v>
      </c>
      <c r="C122" s="100">
        <v>33318</v>
      </c>
      <c r="D122" s="100" t="s">
        <v>991</v>
      </c>
      <c r="E122" s="100" t="s">
        <v>992</v>
      </c>
      <c r="F122" s="100" t="s">
        <v>125</v>
      </c>
      <c r="G122" s="101">
        <v>0</v>
      </c>
      <c r="H122" s="100" t="s">
        <v>706</v>
      </c>
      <c r="I122" s="100" t="s">
        <v>707</v>
      </c>
      <c r="J122" s="101">
        <v>23</v>
      </c>
      <c r="O122" s="100" t="s">
        <v>1252</v>
      </c>
      <c r="P122" s="100">
        <v>147386</v>
      </c>
      <c r="Q122" s="100">
        <v>33318</v>
      </c>
      <c r="R122" s="100" t="s">
        <v>991</v>
      </c>
      <c r="S122" s="100" t="s">
        <v>992</v>
      </c>
      <c r="T122" s="100" t="s">
        <v>125</v>
      </c>
      <c r="U122" s="101">
        <v>0</v>
      </c>
      <c r="V122" s="100" t="s">
        <v>706</v>
      </c>
      <c r="W122" s="100" t="s">
        <v>707</v>
      </c>
    </row>
    <row r="123" spans="1:23" ht="14.25">
      <c r="A123" s="100" t="str">
        <f t="shared" si="1"/>
        <v>Ackermann 8001</v>
      </c>
      <c r="B123" s="100">
        <v>151316</v>
      </c>
      <c r="C123" s="100">
        <v>8001</v>
      </c>
      <c r="D123" s="100" t="s">
        <v>144</v>
      </c>
      <c r="E123" s="100" t="s">
        <v>198</v>
      </c>
      <c r="F123" s="100" t="s">
        <v>125</v>
      </c>
      <c r="G123" s="101" t="s">
        <v>694</v>
      </c>
      <c r="H123" s="100" t="s">
        <v>22</v>
      </c>
      <c r="I123" s="100" t="s">
        <v>22</v>
      </c>
      <c r="J123" s="101">
        <v>23</v>
      </c>
      <c r="O123" s="100" t="s">
        <v>1253</v>
      </c>
      <c r="P123" s="100">
        <v>151316</v>
      </c>
      <c r="Q123" s="100">
        <v>8001</v>
      </c>
      <c r="R123" s="100" t="s">
        <v>144</v>
      </c>
      <c r="S123" s="100" t="s">
        <v>198</v>
      </c>
      <c r="T123" s="100" t="s">
        <v>125</v>
      </c>
      <c r="U123" s="101" t="s">
        <v>694</v>
      </c>
      <c r="V123" s="100" t="s">
        <v>22</v>
      </c>
      <c r="W123" s="100" t="s">
        <v>22</v>
      </c>
    </row>
    <row r="124" spans="1:23" ht="14.25">
      <c r="A124" s="100" t="str">
        <f t="shared" si="1"/>
        <v>Aufschläger 8029</v>
      </c>
      <c r="B124" s="100">
        <v>146079</v>
      </c>
      <c r="C124" s="100">
        <v>8029</v>
      </c>
      <c r="D124" s="100" t="s">
        <v>243</v>
      </c>
      <c r="E124" s="100" t="s">
        <v>244</v>
      </c>
      <c r="F124" s="100" t="s">
        <v>104</v>
      </c>
      <c r="G124" s="101"/>
      <c r="H124" s="100" t="s">
        <v>22</v>
      </c>
      <c r="I124" s="100" t="s">
        <v>22</v>
      </c>
      <c r="J124" s="101">
        <v>23</v>
      </c>
      <c r="O124" s="100" t="s">
        <v>1254</v>
      </c>
      <c r="P124" s="100">
        <v>146079</v>
      </c>
      <c r="Q124" s="100">
        <v>8029</v>
      </c>
      <c r="R124" s="100" t="s">
        <v>243</v>
      </c>
      <c r="S124" s="100" t="s">
        <v>244</v>
      </c>
      <c r="T124" s="100" t="s">
        <v>104</v>
      </c>
      <c r="U124" s="101"/>
      <c r="V124" s="100" t="s">
        <v>22</v>
      </c>
      <c r="W124" s="100" t="s">
        <v>22</v>
      </c>
    </row>
    <row r="125" spans="1:23" ht="14.25">
      <c r="A125" s="100" t="str">
        <f t="shared" si="1"/>
        <v>Curti 8204</v>
      </c>
      <c r="B125" s="100">
        <v>149056</v>
      </c>
      <c r="C125" s="100">
        <v>8204</v>
      </c>
      <c r="D125" s="100" t="s">
        <v>458</v>
      </c>
      <c r="E125" s="100" t="s">
        <v>150</v>
      </c>
      <c r="F125" s="100" t="s">
        <v>106</v>
      </c>
      <c r="G125" s="101" t="s">
        <v>695</v>
      </c>
      <c r="H125" s="100" t="s">
        <v>22</v>
      </c>
      <c r="I125" s="100" t="s">
        <v>22</v>
      </c>
      <c r="J125" s="101">
        <v>23</v>
      </c>
      <c r="O125" s="100" t="s">
        <v>1255</v>
      </c>
      <c r="P125" s="100">
        <v>149056</v>
      </c>
      <c r="Q125" s="100">
        <v>8204</v>
      </c>
      <c r="R125" s="100" t="s">
        <v>458</v>
      </c>
      <c r="S125" s="100" t="s">
        <v>150</v>
      </c>
      <c r="T125" s="100" t="s">
        <v>106</v>
      </c>
      <c r="U125" s="101" t="s">
        <v>695</v>
      </c>
      <c r="V125" s="100" t="s">
        <v>22</v>
      </c>
      <c r="W125" s="100" t="s">
        <v>22</v>
      </c>
    </row>
    <row r="126" spans="1:23" ht="14.25">
      <c r="A126" s="100" t="str">
        <f t="shared" si="1"/>
        <v>Custodio-Simon 8205</v>
      </c>
      <c r="B126" s="100">
        <v>106272</v>
      </c>
      <c r="C126" s="100">
        <v>8205</v>
      </c>
      <c r="D126" s="100" t="s">
        <v>603</v>
      </c>
      <c r="E126" s="100" t="s">
        <v>604</v>
      </c>
      <c r="F126" s="100" t="s">
        <v>118</v>
      </c>
      <c r="G126" s="101" t="s">
        <v>694</v>
      </c>
      <c r="H126" s="100" t="s">
        <v>22</v>
      </c>
      <c r="I126" s="100" t="s">
        <v>22</v>
      </c>
      <c r="J126" s="101">
        <v>23</v>
      </c>
      <c r="O126" s="100" t="s">
        <v>1256</v>
      </c>
      <c r="P126" s="100">
        <v>106272</v>
      </c>
      <c r="Q126" s="100">
        <v>8205</v>
      </c>
      <c r="R126" s="100" t="s">
        <v>603</v>
      </c>
      <c r="S126" s="100" t="s">
        <v>604</v>
      </c>
      <c r="T126" s="100" t="s">
        <v>118</v>
      </c>
      <c r="U126" s="101" t="s">
        <v>694</v>
      </c>
      <c r="V126" s="100" t="s">
        <v>22</v>
      </c>
      <c r="W126" s="100" t="s">
        <v>22</v>
      </c>
    </row>
    <row r="127" spans="1:23" ht="14.25">
      <c r="A127" s="100" t="str">
        <f t="shared" si="1"/>
        <v>Dähler 8208</v>
      </c>
      <c r="B127" s="100">
        <v>151317</v>
      </c>
      <c r="C127" s="100">
        <v>8208</v>
      </c>
      <c r="D127" s="100" t="s">
        <v>245</v>
      </c>
      <c r="E127" s="100" t="s">
        <v>195</v>
      </c>
      <c r="F127" s="100" t="s">
        <v>104</v>
      </c>
      <c r="G127" s="101" t="s">
        <v>697</v>
      </c>
      <c r="H127" s="100" t="s">
        <v>22</v>
      </c>
      <c r="I127" s="100" t="s">
        <v>22</v>
      </c>
      <c r="J127" s="101">
        <v>23</v>
      </c>
      <c r="O127" s="100" t="s">
        <v>1257</v>
      </c>
      <c r="P127" s="100">
        <v>151317</v>
      </c>
      <c r="Q127" s="100">
        <v>8208</v>
      </c>
      <c r="R127" s="100" t="s">
        <v>245</v>
      </c>
      <c r="S127" s="100" t="s">
        <v>195</v>
      </c>
      <c r="T127" s="100" t="s">
        <v>104</v>
      </c>
      <c r="U127" s="101" t="s">
        <v>697</v>
      </c>
      <c r="V127" s="100" t="s">
        <v>22</v>
      </c>
      <c r="W127" s="100" t="s">
        <v>22</v>
      </c>
    </row>
    <row r="128" spans="1:23" ht="14.25">
      <c r="A128" s="100" t="str">
        <f t="shared" si="1"/>
        <v>Dietz 8922</v>
      </c>
      <c r="B128" s="100">
        <v>106788</v>
      </c>
      <c r="C128" s="100">
        <v>8922</v>
      </c>
      <c r="D128" s="100" t="s">
        <v>756</v>
      </c>
      <c r="E128" s="100" t="s">
        <v>258</v>
      </c>
      <c r="F128" s="100" t="s">
        <v>106</v>
      </c>
      <c r="G128" s="101" t="s">
        <v>695</v>
      </c>
      <c r="H128" s="100" t="s">
        <v>22</v>
      </c>
      <c r="I128" s="100" t="s">
        <v>22</v>
      </c>
      <c r="J128" s="101">
        <v>22</v>
      </c>
      <c r="O128" s="100" t="s">
        <v>1258</v>
      </c>
      <c r="P128" s="100">
        <v>106788</v>
      </c>
      <c r="Q128" s="100">
        <v>8922</v>
      </c>
      <c r="R128" s="100" t="s">
        <v>756</v>
      </c>
      <c r="S128" s="100" t="s">
        <v>258</v>
      </c>
      <c r="T128" s="100" t="s">
        <v>106</v>
      </c>
      <c r="U128" s="101" t="s">
        <v>695</v>
      </c>
      <c r="V128" s="100" t="s">
        <v>22</v>
      </c>
      <c r="W128" s="100" t="s">
        <v>22</v>
      </c>
    </row>
    <row r="129" spans="1:23" ht="14.25">
      <c r="A129" s="100" t="str">
        <f t="shared" si="1"/>
        <v>Doczkal 22215</v>
      </c>
      <c r="B129" s="100">
        <v>66961</v>
      </c>
      <c r="C129" s="100">
        <v>22215</v>
      </c>
      <c r="D129" s="100" t="s">
        <v>853</v>
      </c>
      <c r="E129" s="100" t="s">
        <v>164</v>
      </c>
      <c r="F129" s="100" t="s">
        <v>106</v>
      </c>
      <c r="G129" s="101" t="s">
        <v>694</v>
      </c>
      <c r="H129" s="100" t="s">
        <v>22</v>
      </c>
      <c r="I129" s="100" t="s">
        <v>22</v>
      </c>
      <c r="J129" s="101">
        <v>23</v>
      </c>
      <c r="O129" s="100" t="s">
        <v>1259</v>
      </c>
      <c r="P129" s="100">
        <v>66961</v>
      </c>
      <c r="Q129" s="100">
        <v>22215</v>
      </c>
      <c r="R129" s="100" t="s">
        <v>853</v>
      </c>
      <c r="S129" s="100" t="s">
        <v>164</v>
      </c>
      <c r="T129" s="100" t="s">
        <v>106</v>
      </c>
      <c r="U129" s="101" t="s">
        <v>694</v>
      </c>
      <c r="V129" s="100" t="s">
        <v>22</v>
      </c>
      <c r="W129" s="100" t="s">
        <v>22</v>
      </c>
    </row>
    <row r="130" spans="1:23" ht="14.25">
      <c r="A130" s="100" t="str">
        <f t="shared" si="1"/>
        <v>Emmerich 8272</v>
      </c>
      <c r="B130" s="100">
        <v>151322</v>
      </c>
      <c r="C130" s="100">
        <v>8272</v>
      </c>
      <c r="D130" s="100" t="s">
        <v>246</v>
      </c>
      <c r="E130" s="100" t="s">
        <v>247</v>
      </c>
      <c r="F130" s="100" t="s">
        <v>118</v>
      </c>
      <c r="G130" s="101" t="s">
        <v>694</v>
      </c>
      <c r="H130" s="100" t="s">
        <v>22</v>
      </c>
      <c r="I130" s="100" t="s">
        <v>22</v>
      </c>
      <c r="J130" s="101">
        <v>23</v>
      </c>
      <c r="O130" s="100" t="s">
        <v>1260</v>
      </c>
      <c r="P130" s="100">
        <v>151322</v>
      </c>
      <c r="Q130" s="100">
        <v>8272</v>
      </c>
      <c r="R130" s="100" t="s">
        <v>246</v>
      </c>
      <c r="S130" s="100" t="s">
        <v>247</v>
      </c>
      <c r="T130" s="100" t="s">
        <v>118</v>
      </c>
      <c r="U130" s="101" t="s">
        <v>694</v>
      </c>
      <c r="V130" s="100" t="s">
        <v>22</v>
      </c>
      <c r="W130" s="100" t="s">
        <v>22</v>
      </c>
    </row>
    <row r="131" spans="1:23" ht="14.25">
      <c r="A131" s="100" t="str">
        <f aca="true" t="shared" si="2" ref="A131:A194">D131&amp;" "&amp;C131</f>
        <v>Ewald 33343</v>
      </c>
      <c r="B131" s="100">
        <v>153088</v>
      </c>
      <c r="C131" s="100">
        <v>33343</v>
      </c>
      <c r="D131" s="100" t="s">
        <v>993</v>
      </c>
      <c r="E131" s="100" t="s">
        <v>260</v>
      </c>
      <c r="F131" s="100" t="s">
        <v>983</v>
      </c>
      <c r="G131" s="101" t="s">
        <v>699</v>
      </c>
      <c r="H131" s="100" t="s">
        <v>22</v>
      </c>
      <c r="I131" s="100" t="s">
        <v>22</v>
      </c>
      <c r="J131" s="101">
        <v>23</v>
      </c>
      <c r="O131" s="100" t="s">
        <v>1261</v>
      </c>
      <c r="P131" s="100">
        <v>153088</v>
      </c>
      <c r="Q131" s="100">
        <v>33343</v>
      </c>
      <c r="R131" s="100" t="s">
        <v>993</v>
      </c>
      <c r="S131" s="100" t="s">
        <v>260</v>
      </c>
      <c r="T131" s="100" t="s">
        <v>983</v>
      </c>
      <c r="U131" s="101" t="s">
        <v>699</v>
      </c>
      <c r="V131" s="100" t="s">
        <v>22</v>
      </c>
      <c r="W131" s="100" t="s">
        <v>22</v>
      </c>
    </row>
    <row r="132" spans="1:23" ht="14.25">
      <c r="A132" s="100" t="str">
        <f t="shared" si="2"/>
        <v>Graf 33188</v>
      </c>
      <c r="B132" s="100">
        <v>135959</v>
      </c>
      <c r="C132" s="100">
        <v>33188</v>
      </c>
      <c r="D132" s="100" t="s">
        <v>790</v>
      </c>
      <c r="E132" s="100" t="s">
        <v>791</v>
      </c>
      <c r="F132" s="100" t="s">
        <v>125</v>
      </c>
      <c r="G132" s="101" t="s">
        <v>694</v>
      </c>
      <c r="H132" s="100" t="s">
        <v>22</v>
      </c>
      <c r="I132" s="100" t="s">
        <v>22</v>
      </c>
      <c r="J132" s="101">
        <v>23</v>
      </c>
      <c r="O132" s="100" t="s">
        <v>1262</v>
      </c>
      <c r="P132" s="100">
        <v>135959</v>
      </c>
      <c r="Q132" s="100">
        <v>33188</v>
      </c>
      <c r="R132" s="100" t="s">
        <v>790</v>
      </c>
      <c r="S132" s="100" t="s">
        <v>791</v>
      </c>
      <c r="T132" s="100" t="s">
        <v>125</v>
      </c>
      <c r="U132" s="101" t="s">
        <v>694</v>
      </c>
      <c r="V132" s="100" t="s">
        <v>22</v>
      </c>
      <c r="W132" s="100" t="s">
        <v>22</v>
      </c>
    </row>
    <row r="133" spans="1:23" ht="14.25">
      <c r="A133" s="100" t="str">
        <f t="shared" si="2"/>
        <v>Hartmann 15531</v>
      </c>
      <c r="B133" s="100"/>
      <c r="C133" s="100">
        <v>15531</v>
      </c>
      <c r="D133" s="100" t="s">
        <v>308</v>
      </c>
      <c r="E133" s="100" t="s">
        <v>271</v>
      </c>
      <c r="F133" s="100" t="s">
        <v>106</v>
      </c>
      <c r="G133" s="101" t="s">
        <v>694</v>
      </c>
      <c r="H133" s="100" t="s">
        <v>22</v>
      </c>
      <c r="I133" s="100" t="s">
        <v>22</v>
      </c>
      <c r="J133" s="101">
        <v>22</v>
      </c>
      <c r="O133" s="100" t="s">
        <v>1263</v>
      </c>
      <c r="P133" s="100"/>
      <c r="Q133" s="100">
        <v>15531</v>
      </c>
      <c r="R133" s="100" t="s">
        <v>308</v>
      </c>
      <c r="S133" s="100" t="s">
        <v>271</v>
      </c>
      <c r="T133" s="100" t="s">
        <v>106</v>
      </c>
      <c r="U133" s="101" t="s">
        <v>694</v>
      </c>
      <c r="V133" s="100" t="s">
        <v>22</v>
      </c>
      <c r="W133" s="100" t="s">
        <v>22</v>
      </c>
    </row>
    <row r="134" spans="1:23" ht="14.25">
      <c r="A134" s="100" t="str">
        <f t="shared" si="2"/>
        <v>Hemmelmann 302</v>
      </c>
      <c r="B134" s="100">
        <v>153221</v>
      </c>
      <c r="C134" s="100">
        <v>302</v>
      </c>
      <c r="D134" s="100" t="s">
        <v>249</v>
      </c>
      <c r="E134" s="100" t="s">
        <v>200</v>
      </c>
      <c r="F134" s="100" t="s">
        <v>106</v>
      </c>
      <c r="G134" s="101">
        <v>0</v>
      </c>
      <c r="H134" s="100" t="s">
        <v>22</v>
      </c>
      <c r="I134" s="100" t="s">
        <v>22</v>
      </c>
      <c r="J134" s="101">
        <v>23</v>
      </c>
      <c r="O134" s="100" t="s">
        <v>1264</v>
      </c>
      <c r="P134" s="100">
        <v>153221</v>
      </c>
      <c r="Q134" s="100">
        <v>302</v>
      </c>
      <c r="R134" s="100" t="s">
        <v>249</v>
      </c>
      <c r="S134" s="100" t="s">
        <v>200</v>
      </c>
      <c r="T134" s="100" t="s">
        <v>106</v>
      </c>
      <c r="U134" s="101">
        <v>0</v>
      </c>
      <c r="V134" s="100" t="s">
        <v>22</v>
      </c>
      <c r="W134" s="100" t="s">
        <v>22</v>
      </c>
    </row>
    <row r="135" spans="1:23" ht="14.25">
      <c r="A135" s="100" t="str">
        <f t="shared" si="2"/>
        <v>Herre 8521</v>
      </c>
      <c r="B135" s="100">
        <v>151318</v>
      </c>
      <c r="C135" s="100">
        <v>8521</v>
      </c>
      <c r="D135" s="100" t="s">
        <v>250</v>
      </c>
      <c r="E135" s="100" t="s">
        <v>251</v>
      </c>
      <c r="F135" s="100" t="s">
        <v>125</v>
      </c>
      <c r="G135" s="101" t="s">
        <v>699</v>
      </c>
      <c r="H135" s="100" t="s">
        <v>22</v>
      </c>
      <c r="I135" s="100" t="s">
        <v>22</v>
      </c>
      <c r="J135" s="101">
        <v>23</v>
      </c>
      <c r="O135" s="100" t="s">
        <v>1265</v>
      </c>
      <c r="P135" s="100">
        <v>151318</v>
      </c>
      <c r="Q135" s="100">
        <v>8521</v>
      </c>
      <c r="R135" s="100" t="s">
        <v>250</v>
      </c>
      <c r="S135" s="100" t="s">
        <v>251</v>
      </c>
      <c r="T135" s="100" t="s">
        <v>125</v>
      </c>
      <c r="U135" s="101" t="s">
        <v>699</v>
      </c>
      <c r="V135" s="100" t="s">
        <v>22</v>
      </c>
      <c r="W135" s="100" t="s">
        <v>22</v>
      </c>
    </row>
    <row r="136" spans="1:23" ht="14.25">
      <c r="A136" s="100" t="str">
        <f t="shared" si="2"/>
        <v>Hess 8529</v>
      </c>
      <c r="B136" s="100">
        <v>151321</v>
      </c>
      <c r="C136" s="100">
        <v>8529</v>
      </c>
      <c r="D136" s="100" t="s">
        <v>326</v>
      </c>
      <c r="E136" s="100" t="s">
        <v>79</v>
      </c>
      <c r="F136" s="100" t="s">
        <v>106</v>
      </c>
      <c r="G136" s="101">
        <v>0</v>
      </c>
      <c r="H136" s="100" t="s">
        <v>22</v>
      </c>
      <c r="I136" s="100" t="s">
        <v>22</v>
      </c>
      <c r="J136" s="101">
        <v>23</v>
      </c>
      <c r="O136" s="100" t="s">
        <v>1266</v>
      </c>
      <c r="P136" s="100">
        <v>151321</v>
      </c>
      <c r="Q136" s="100">
        <v>8529</v>
      </c>
      <c r="R136" s="100" t="s">
        <v>326</v>
      </c>
      <c r="S136" s="100" t="s">
        <v>79</v>
      </c>
      <c r="T136" s="100" t="s">
        <v>106</v>
      </c>
      <c r="U136" s="101">
        <v>0</v>
      </c>
      <c r="V136" s="100" t="s">
        <v>22</v>
      </c>
      <c r="W136" s="100" t="s">
        <v>22</v>
      </c>
    </row>
    <row r="137" spans="1:23" ht="14.25">
      <c r="A137" s="100" t="str">
        <f t="shared" si="2"/>
        <v>Hübner 15705</v>
      </c>
      <c r="B137" s="100">
        <v>149057</v>
      </c>
      <c r="C137" s="100">
        <v>15705</v>
      </c>
      <c r="D137" s="100" t="s">
        <v>340</v>
      </c>
      <c r="E137" s="100" t="s">
        <v>341</v>
      </c>
      <c r="F137" s="100" t="s">
        <v>106</v>
      </c>
      <c r="G137" s="101" t="s">
        <v>695</v>
      </c>
      <c r="H137" s="100" t="s">
        <v>22</v>
      </c>
      <c r="I137" s="100" t="s">
        <v>22</v>
      </c>
      <c r="J137" s="101">
        <v>23</v>
      </c>
      <c r="O137" s="100" t="s">
        <v>1267</v>
      </c>
      <c r="P137" s="100">
        <v>149057</v>
      </c>
      <c r="Q137" s="100">
        <v>15705</v>
      </c>
      <c r="R137" s="100" t="s">
        <v>340</v>
      </c>
      <c r="S137" s="100" t="s">
        <v>341</v>
      </c>
      <c r="T137" s="100" t="s">
        <v>106</v>
      </c>
      <c r="U137" s="101" t="s">
        <v>695</v>
      </c>
      <c r="V137" s="100" t="s">
        <v>22</v>
      </c>
      <c r="W137" s="100" t="s">
        <v>22</v>
      </c>
    </row>
    <row r="138" spans="1:23" ht="14.25">
      <c r="A138" s="100" t="str">
        <f t="shared" si="2"/>
        <v>Jost 8608</v>
      </c>
      <c r="B138" s="100">
        <v>153222</v>
      </c>
      <c r="C138" s="100">
        <v>8608</v>
      </c>
      <c r="D138" s="100" t="s">
        <v>462</v>
      </c>
      <c r="E138" s="100" t="s">
        <v>124</v>
      </c>
      <c r="F138" s="100" t="s">
        <v>125</v>
      </c>
      <c r="G138" s="101" t="s">
        <v>696</v>
      </c>
      <c r="H138" s="100" t="s">
        <v>22</v>
      </c>
      <c r="I138" s="100" t="s">
        <v>22</v>
      </c>
      <c r="J138" s="101">
        <v>23</v>
      </c>
      <c r="O138" s="100" t="s">
        <v>1268</v>
      </c>
      <c r="P138" s="100">
        <v>153222</v>
      </c>
      <c r="Q138" s="100">
        <v>8608</v>
      </c>
      <c r="R138" s="100" t="s">
        <v>462</v>
      </c>
      <c r="S138" s="100" t="s">
        <v>124</v>
      </c>
      <c r="T138" s="100" t="s">
        <v>125</v>
      </c>
      <c r="U138" s="101" t="s">
        <v>696</v>
      </c>
      <c r="V138" s="100" t="s">
        <v>22</v>
      </c>
      <c r="W138" s="100" t="s">
        <v>22</v>
      </c>
    </row>
    <row r="139" spans="1:23" ht="14.25">
      <c r="A139" s="100" t="str">
        <f t="shared" si="2"/>
        <v>Koch 8671</v>
      </c>
      <c r="B139" s="100">
        <v>149055</v>
      </c>
      <c r="C139" s="100">
        <v>8671</v>
      </c>
      <c r="D139" s="100" t="s">
        <v>199</v>
      </c>
      <c r="E139" s="100" t="s">
        <v>252</v>
      </c>
      <c r="F139" s="100" t="s">
        <v>104</v>
      </c>
      <c r="G139" s="101" t="s">
        <v>694</v>
      </c>
      <c r="H139" s="100" t="s">
        <v>22</v>
      </c>
      <c r="I139" s="100" t="s">
        <v>22</v>
      </c>
      <c r="J139" s="101">
        <v>23</v>
      </c>
      <c r="O139" s="100" t="s">
        <v>1269</v>
      </c>
      <c r="P139" s="100">
        <v>149055</v>
      </c>
      <c r="Q139" s="100">
        <v>8671</v>
      </c>
      <c r="R139" s="100" t="s">
        <v>199</v>
      </c>
      <c r="S139" s="100" t="s">
        <v>252</v>
      </c>
      <c r="T139" s="100" t="s">
        <v>104</v>
      </c>
      <c r="U139" s="101" t="s">
        <v>694</v>
      </c>
      <c r="V139" s="100" t="s">
        <v>22</v>
      </c>
      <c r="W139" s="100" t="s">
        <v>22</v>
      </c>
    </row>
    <row r="140" spans="1:23" ht="14.25">
      <c r="A140" s="100" t="str">
        <f t="shared" si="2"/>
        <v>Laun 8734</v>
      </c>
      <c r="B140" s="100">
        <v>66980</v>
      </c>
      <c r="C140" s="100">
        <v>8734</v>
      </c>
      <c r="D140" s="100" t="s">
        <v>58</v>
      </c>
      <c r="E140" s="100" t="s">
        <v>994</v>
      </c>
      <c r="F140" s="100" t="s">
        <v>129</v>
      </c>
      <c r="G140" s="101" t="s">
        <v>697</v>
      </c>
      <c r="H140" s="100" t="s">
        <v>22</v>
      </c>
      <c r="I140" s="100" t="s">
        <v>22</v>
      </c>
      <c r="J140" s="101">
        <v>23</v>
      </c>
      <c r="O140" s="100" t="s">
        <v>1270</v>
      </c>
      <c r="P140" s="100">
        <v>66980</v>
      </c>
      <c r="Q140" s="100">
        <v>8734</v>
      </c>
      <c r="R140" s="100" t="s">
        <v>58</v>
      </c>
      <c r="S140" s="100" t="s">
        <v>994</v>
      </c>
      <c r="T140" s="100" t="s">
        <v>129</v>
      </c>
      <c r="U140" s="101" t="s">
        <v>697</v>
      </c>
      <c r="V140" s="100" t="s">
        <v>22</v>
      </c>
      <c r="W140" s="100" t="s">
        <v>22</v>
      </c>
    </row>
    <row r="141" spans="1:23" ht="14.25">
      <c r="A141" s="100" t="str">
        <f t="shared" si="2"/>
        <v>Lucke 8759</v>
      </c>
      <c r="B141" s="100">
        <v>151319</v>
      </c>
      <c r="C141" s="100">
        <v>8759</v>
      </c>
      <c r="D141" s="100" t="s">
        <v>253</v>
      </c>
      <c r="E141" s="100" t="s">
        <v>80</v>
      </c>
      <c r="F141" s="100" t="s">
        <v>118</v>
      </c>
      <c r="G141" s="101" t="s">
        <v>697</v>
      </c>
      <c r="H141" s="100" t="s">
        <v>22</v>
      </c>
      <c r="I141" s="100" t="s">
        <v>22</v>
      </c>
      <c r="J141" s="101">
        <v>23</v>
      </c>
      <c r="O141" s="100" t="s">
        <v>1271</v>
      </c>
      <c r="P141" s="100">
        <v>151319</v>
      </c>
      <c r="Q141" s="100">
        <v>8759</v>
      </c>
      <c r="R141" s="100" t="s">
        <v>253</v>
      </c>
      <c r="S141" s="100" t="s">
        <v>80</v>
      </c>
      <c r="T141" s="100" t="s">
        <v>118</v>
      </c>
      <c r="U141" s="101" t="s">
        <v>697</v>
      </c>
      <c r="V141" s="100" t="s">
        <v>22</v>
      </c>
      <c r="W141" s="100" t="s">
        <v>22</v>
      </c>
    </row>
    <row r="142" spans="1:23" ht="14.25">
      <c r="A142" s="100" t="str">
        <f t="shared" si="2"/>
        <v>Lucke 8760</v>
      </c>
      <c r="B142" s="100">
        <v>151320</v>
      </c>
      <c r="C142" s="100">
        <v>8760</v>
      </c>
      <c r="D142" s="100" t="s">
        <v>253</v>
      </c>
      <c r="E142" s="100" t="s">
        <v>254</v>
      </c>
      <c r="F142" s="100" t="s">
        <v>104</v>
      </c>
      <c r="G142" s="101" t="s">
        <v>697</v>
      </c>
      <c r="H142" s="100" t="s">
        <v>22</v>
      </c>
      <c r="I142" s="100" t="s">
        <v>22</v>
      </c>
      <c r="J142" s="101">
        <v>23</v>
      </c>
      <c r="O142" s="100" t="s">
        <v>1272</v>
      </c>
      <c r="P142" s="100">
        <v>151320</v>
      </c>
      <c r="Q142" s="100">
        <v>8760</v>
      </c>
      <c r="R142" s="100" t="s">
        <v>253</v>
      </c>
      <c r="S142" s="100" t="s">
        <v>254</v>
      </c>
      <c r="T142" s="100" t="s">
        <v>104</v>
      </c>
      <c r="U142" s="101" t="s">
        <v>697</v>
      </c>
      <c r="V142" s="100" t="s">
        <v>22</v>
      </c>
      <c r="W142" s="100" t="s">
        <v>22</v>
      </c>
    </row>
    <row r="143" spans="1:23" ht="14.25">
      <c r="A143" s="100" t="str">
        <f t="shared" si="2"/>
        <v>Meurer 8804</v>
      </c>
      <c r="B143" s="100">
        <v>67445</v>
      </c>
      <c r="C143" s="100">
        <v>8804</v>
      </c>
      <c r="D143" s="100" t="s">
        <v>578</v>
      </c>
      <c r="E143" s="100" t="s">
        <v>579</v>
      </c>
      <c r="F143" s="100" t="s">
        <v>106</v>
      </c>
      <c r="G143" s="101" t="s">
        <v>696</v>
      </c>
      <c r="H143" s="100" t="s">
        <v>22</v>
      </c>
      <c r="I143" s="100" t="s">
        <v>22</v>
      </c>
      <c r="J143" s="101">
        <v>23</v>
      </c>
      <c r="O143" s="100" t="s">
        <v>1273</v>
      </c>
      <c r="P143" s="100">
        <v>67445</v>
      </c>
      <c r="Q143" s="100">
        <v>8804</v>
      </c>
      <c r="R143" s="100" t="s">
        <v>578</v>
      </c>
      <c r="S143" s="100" t="s">
        <v>579</v>
      </c>
      <c r="T143" s="100" t="s">
        <v>106</v>
      </c>
      <c r="U143" s="101" t="s">
        <v>696</v>
      </c>
      <c r="V143" s="100" t="s">
        <v>22</v>
      </c>
      <c r="W143" s="100" t="s">
        <v>22</v>
      </c>
    </row>
    <row r="144" spans="1:23" ht="14.25">
      <c r="A144" s="100" t="str">
        <f t="shared" si="2"/>
        <v>Pöckler 33187</v>
      </c>
      <c r="B144" s="100">
        <v>135958</v>
      </c>
      <c r="C144" s="100">
        <v>33187</v>
      </c>
      <c r="D144" s="100" t="s">
        <v>788</v>
      </c>
      <c r="E144" s="100" t="s">
        <v>789</v>
      </c>
      <c r="F144" s="100" t="s">
        <v>129</v>
      </c>
      <c r="G144" s="101"/>
      <c r="H144" s="100" t="s">
        <v>22</v>
      </c>
      <c r="I144" s="100" t="s">
        <v>22</v>
      </c>
      <c r="J144" s="101">
        <v>23</v>
      </c>
      <c r="O144" s="100" t="s">
        <v>1274</v>
      </c>
      <c r="P144" s="100">
        <v>135958</v>
      </c>
      <c r="Q144" s="100">
        <v>33187</v>
      </c>
      <c r="R144" s="100" t="s">
        <v>788</v>
      </c>
      <c r="S144" s="100" t="s">
        <v>789</v>
      </c>
      <c r="T144" s="100" t="s">
        <v>129</v>
      </c>
      <c r="U144" s="101"/>
      <c r="V144" s="100" t="s">
        <v>22</v>
      </c>
      <c r="W144" s="100" t="s">
        <v>22</v>
      </c>
    </row>
    <row r="145" spans="1:23" ht="14.25">
      <c r="A145" s="100" t="str">
        <f t="shared" si="2"/>
        <v>Rau 33217</v>
      </c>
      <c r="B145" s="100">
        <v>140101</v>
      </c>
      <c r="C145" s="100">
        <v>33217</v>
      </c>
      <c r="D145" s="100" t="s">
        <v>811</v>
      </c>
      <c r="E145" s="100" t="s">
        <v>95</v>
      </c>
      <c r="F145" s="100" t="s">
        <v>106</v>
      </c>
      <c r="G145" s="101"/>
      <c r="H145" s="100" t="s">
        <v>22</v>
      </c>
      <c r="I145" s="100" t="s">
        <v>22</v>
      </c>
      <c r="J145" s="101">
        <v>23</v>
      </c>
      <c r="O145" s="100" t="s">
        <v>1275</v>
      </c>
      <c r="P145" s="100">
        <v>140101</v>
      </c>
      <c r="Q145" s="100">
        <v>33217</v>
      </c>
      <c r="R145" s="100" t="s">
        <v>811</v>
      </c>
      <c r="S145" s="100" t="s">
        <v>95</v>
      </c>
      <c r="T145" s="100" t="s">
        <v>106</v>
      </c>
      <c r="U145" s="101"/>
      <c r="V145" s="100" t="s">
        <v>22</v>
      </c>
      <c r="W145" s="100" t="s">
        <v>22</v>
      </c>
    </row>
    <row r="146" spans="1:23" ht="14.25">
      <c r="A146" s="100" t="str">
        <f t="shared" si="2"/>
        <v>Zabelt-Eschert 15411</v>
      </c>
      <c r="B146" s="100">
        <v>146181</v>
      </c>
      <c r="C146" s="100">
        <v>15411</v>
      </c>
      <c r="D146" s="100" t="s">
        <v>995</v>
      </c>
      <c r="E146" s="100" t="s">
        <v>329</v>
      </c>
      <c r="F146" s="100" t="s">
        <v>106</v>
      </c>
      <c r="G146" s="101" t="s">
        <v>696</v>
      </c>
      <c r="H146" s="100" t="s">
        <v>22</v>
      </c>
      <c r="I146" s="100" t="s">
        <v>22</v>
      </c>
      <c r="J146" s="101">
        <v>23</v>
      </c>
      <c r="O146" s="100" t="s">
        <v>1276</v>
      </c>
      <c r="P146" s="100">
        <v>146181</v>
      </c>
      <c r="Q146" s="100">
        <v>15411</v>
      </c>
      <c r="R146" s="100" t="s">
        <v>995</v>
      </c>
      <c r="S146" s="100" t="s">
        <v>329</v>
      </c>
      <c r="T146" s="100" t="s">
        <v>106</v>
      </c>
      <c r="U146" s="101" t="s">
        <v>696</v>
      </c>
      <c r="V146" s="100" t="s">
        <v>22</v>
      </c>
      <c r="W146" s="100" t="s">
        <v>22</v>
      </c>
    </row>
    <row r="147" spans="1:23" ht="14.25">
      <c r="A147" s="100" t="str">
        <f t="shared" si="2"/>
        <v>Callsen 8181</v>
      </c>
      <c r="B147" s="100">
        <v>106539</v>
      </c>
      <c r="C147" s="100">
        <v>8181</v>
      </c>
      <c r="D147" s="100" t="s">
        <v>264</v>
      </c>
      <c r="E147" s="100" t="s">
        <v>164</v>
      </c>
      <c r="F147" s="100" t="s">
        <v>104</v>
      </c>
      <c r="G147" s="101" t="s">
        <v>694</v>
      </c>
      <c r="H147" s="100" t="s">
        <v>645</v>
      </c>
      <c r="I147" s="100" t="s">
        <v>47</v>
      </c>
      <c r="J147" s="101">
        <v>22</v>
      </c>
      <c r="O147" s="100" t="s">
        <v>1277</v>
      </c>
      <c r="P147" s="100">
        <v>106539</v>
      </c>
      <c r="Q147" s="100">
        <v>8181</v>
      </c>
      <c r="R147" s="100" t="s">
        <v>264</v>
      </c>
      <c r="S147" s="100" t="s">
        <v>164</v>
      </c>
      <c r="T147" s="100" t="s">
        <v>104</v>
      </c>
      <c r="U147" s="101" t="s">
        <v>694</v>
      </c>
      <c r="V147" s="100" t="s">
        <v>645</v>
      </c>
      <c r="W147" s="100" t="s">
        <v>47</v>
      </c>
    </row>
    <row r="148" spans="1:23" ht="14.25">
      <c r="A148" s="100" t="str">
        <f t="shared" si="2"/>
        <v>Hampel 33001</v>
      </c>
      <c r="B148" s="100">
        <v>153328</v>
      </c>
      <c r="C148" s="100">
        <v>33001</v>
      </c>
      <c r="D148" s="100" t="s">
        <v>265</v>
      </c>
      <c r="E148" s="100" t="s">
        <v>132</v>
      </c>
      <c r="F148" s="100" t="s">
        <v>125</v>
      </c>
      <c r="G148" s="101" t="s">
        <v>699</v>
      </c>
      <c r="H148" s="100" t="s">
        <v>645</v>
      </c>
      <c r="I148" s="100" t="s">
        <v>47</v>
      </c>
      <c r="J148" s="101">
        <v>22</v>
      </c>
      <c r="O148" s="100" t="s">
        <v>1278</v>
      </c>
      <c r="P148" s="100">
        <v>153328</v>
      </c>
      <c r="Q148" s="100">
        <v>33001</v>
      </c>
      <c r="R148" s="100" t="s">
        <v>265</v>
      </c>
      <c r="S148" s="100" t="s">
        <v>132</v>
      </c>
      <c r="T148" s="100" t="s">
        <v>125</v>
      </c>
      <c r="U148" s="101" t="s">
        <v>699</v>
      </c>
      <c r="V148" s="100" t="s">
        <v>645</v>
      </c>
      <c r="W148" s="100" t="s">
        <v>47</v>
      </c>
    </row>
    <row r="149" spans="1:23" ht="14.25">
      <c r="A149" s="100" t="str">
        <f t="shared" si="2"/>
        <v>Krohn 33254</v>
      </c>
      <c r="B149" s="100">
        <v>143037</v>
      </c>
      <c r="C149" s="100">
        <v>33254</v>
      </c>
      <c r="D149" s="100" t="s">
        <v>854</v>
      </c>
      <c r="E149" s="100" t="s">
        <v>67</v>
      </c>
      <c r="F149" s="100" t="s">
        <v>106</v>
      </c>
      <c r="G149" s="101" t="s">
        <v>694</v>
      </c>
      <c r="H149" s="100" t="s">
        <v>645</v>
      </c>
      <c r="I149" s="100" t="s">
        <v>47</v>
      </c>
      <c r="J149" s="101">
        <v>22</v>
      </c>
      <c r="O149" s="100" t="s">
        <v>1279</v>
      </c>
      <c r="P149" s="100">
        <v>143037</v>
      </c>
      <c r="Q149" s="100">
        <v>33254</v>
      </c>
      <c r="R149" s="100" t="s">
        <v>854</v>
      </c>
      <c r="S149" s="100" t="s">
        <v>67</v>
      </c>
      <c r="T149" s="100" t="s">
        <v>106</v>
      </c>
      <c r="U149" s="101" t="s">
        <v>694</v>
      </c>
      <c r="V149" s="100" t="s">
        <v>645</v>
      </c>
      <c r="W149" s="100" t="s">
        <v>47</v>
      </c>
    </row>
    <row r="150" spans="1:23" ht="14.25">
      <c r="A150" s="100" t="str">
        <f t="shared" si="2"/>
        <v>Mansel 33027</v>
      </c>
      <c r="B150" s="100">
        <v>106914</v>
      </c>
      <c r="C150" s="100">
        <v>33027</v>
      </c>
      <c r="D150" s="100" t="s">
        <v>646</v>
      </c>
      <c r="E150" s="100" t="s">
        <v>134</v>
      </c>
      <c r="F150" s="100" t="s">
        <v>118</v>
      </c>
      <c r="G150" s="101"/>
      <c r="H150" s="100" t="s">
        <v>645</v>
      </c>
      <c r="I150" s="100" t="s">
        <v>47</v>
      </c>
      <c r="J150" s="101">
        <v>23</v>
      </c>
      <c r="O150" s="100" t="s">
        <v>1280</v>
      </c>
      <c r="P150" s="100">
        <v>106914</v>
      </c>
      <c r="Q150" s="100">
        <v>33027</v>
      </c>
      <c r="R150" s="100" t="s">
        <v>646</v>
      </c>
      <c r="S150" s="100" t="s">
        <v>134</v>
      </c>
      <c r="T150" s="100" t="s">
        <v>118</v>
      </c>
      <c r="U150" s="101"/>
      <c r="V150" s="100" t="s">
        <v>645</v>
      </c>
      <c r="W150" s="100" t="s">
        <v>47</v>
      </c>
    </row>
    <row r="151" spans="1:23" ht="14.25">
      <c r="A151" s="100" t="str">
        <f t="shared" si="2"/>
        <v>Meinhardt 371</v>
      </c>
      <c r="B151" s="100">
        <v>153327</v>
      </c>
      <c r="C151" s="100">
        <v>371</v>
      </c>
      <c r="D151" s="100" t="s">
        <v>750</v>
      </c>
      <c r="E151" s="100" t="s">
        <v>601</v>
      </c>
      <c r="F151" s="100" t="s">
        <v>104</v>
      </c>
      <c r="G151" s="101" t="s">
        <v>694</v>
      </c>
      <c r="H151" s="100" t="s">
        <v>645</v>
      </c>
      <c r="I151" s="100" t="s">
        <v>47</v>
      </c>
      <c r="J151" s="101">
        <v>22</v>
      </c>
      <c r="O151" s="100" t="s">
        <v>1281</v>
      </c>
      <c r="P151" s="100">
        <v>153327</v>
      </c>
      <c r="Q151" s="100">
        <v>371</v>
      </c>
      <c r="R151" s="100" t="s">
        <v>750</v>
      </c>
      <c r="S151" s="100" t="s">
        <v>601</v>
      </c>
      <c r="T151" s="100" t="s">
        <v>104</v>
      </c>
      <c r="U151" s="101" t="s">
        <v>694</v>
      </c>
      <c r="V151" s="100" t="s">
        <v>645</v>
      </c>
      <c r="W151" s="100" t="s">
        <v>47</v>
      </c>
    </row>
    <row r="152" spans="1:23" ht="14.25">
      <c r="A152" s="100" t="str">
        <f t="shared" si="2"/>
        <v>Paul 33165</v>
      </c>
      <c r="B152" s="100">
        <v>135832</v>
      </c>
      <c r="C152" s="100">
        <v>33165</v>
      </c>
      <c r="D152" s="100" t="s">
        <v>349</v>
      </c>
      <c r="E152" s="100" t="s">
        <v>777</v>
      </c>
      <c r="F152" s="100" t="s">
        <v>104</v>
      </c>
      <c r="G152" s="101" t="s">
        <v>697</v>
      </c>
      <c r="H152" s="100" t="s">
        <v>645</v>
      </c>
      <c r="I152" s="100" t="s">
        <v>47</v>
      </c>
      <c r="J152" s="101">
        <v>23</v>
      </c>
      <c r="O152" s="100" t="s">
        <v>1282</v>
      </c>
      <c r="P152" s="100">
        <v>135832</v>
      </c>
      <c r="Q152" s="100">
        <v>33165</v>
      </c>
      <c r="R152" s="100" t="s">
        <v>349</v>
      </c>
      <c r="S152" s="100" t="s">
        <v>777</v>
      </c>
      <c r="T152" s="100" t="s">
        <v>104</v>
      </c>
      <c r="U152" s="101" t="s">
        <v>697</v>
      </c>
      <c r="V152" s="100" t="s">
        <v>645</v>
      </c>
      <c r="W152" s="100" t="s">
        <v>47</v>
      </c>
    </row>
    <row r="153" spans="1:23" ht="14.25">
      <c r="A153" s="100" t="str">
        <f t="shared" si="2"/>
        <v>Rau 33338</v>
      </c>
      <c r="B153" s="100">
        <v>149923</v>
      </c>
      <c r="C153" s="100">
        <v>33338</v>
      </c>
      <c r="D153" s="100" t="s">
        <v>811</v>
      </c>
      <c r="E153" s="100" t="s">
        <v>103</v>
      </c>
      <c r="F153" s="100" t="s">
        <v>125</v>
      </c>
      <c r="G153" s="101">
        <v>0</v>
      </c>
      <c r="H153" s="100" t="s">
        <v>645</v>
      </c>
      <c r="I153" s="100" t="s">
        <v>47</v>
      </c>
      <c r="J153" s="101">
        <v>22</v>
      </c>
      <c r="O153" s="100" t="s">
        <v>1283</v>
      </c>
      <c r="P153" s="100">
        <v>149923</v>
      </c>
      <c r="Q153" s="100">
        <v>33338</v>
      </c>
      <c r="R153" s="100" t="s">
        <v>811</v>
      </c>
      <c r="S153" s="100" t="s">
        <v>103</v>
      </c>
      <c r="T153" s="100" t="s">
        <v>125</v>
      </c>
      <c r="U153" s="101">
        <v>0</v>
      </c>
      <c r="V153" s="100" t="s">
        <v>645</v>
      </c>
      <c r="W153" s="100" t="s">
        <v>47</v>
      </c>
    </row>
    <row r="154" spans="1:23" ht="14.25">
      <c r="A154" s="100" t="str">
        <f t="shared" si="2"/>
        <v>Scholdra 15136</v>
      </c>
      <c r="B154" s="100">
        <v>106834</v>
      </c>
      <c r="C154" s="100">
        <v>15136</v>
      </c>
      <c r="D154" s="100" t="s">
        <v>267</v>
      </c>
      <c r="E154" s="100" t="s">
        <v>132</v>
      </c>
      <c r="F154" s="100" t="s">
        <v>104</v>
      </c>
      <c r="G154" s="101">
        <v>0</v>
      </c>
      <c r="H154" s="100" t="s">
        <v>645</v>
      </c>
      <c r="I154" s="100" t="s">
        <v>47</v>
      </c>
      <c r="J154" s="101">
        <v>22</v>
      </c>
      <c r="O154" s="100" t="s">
        <v>1284</v>
      </c>
      <c r="P154" s="100">
        <v>106834</v>
      </c>
      <c r="Q154" s="100">
        <v>15136</v>
      </c>
      <c r="R154" s="100" t="s">
        <v>267</v>
      </c>
      <c r="S154" s="100" t="s">
        <v>132</v>
      </c>
      <c r="T154" s="100" t="s">
        <v>104</v>
      </c>
      <c r="U154" s="101">
        <v>0</v>
      </c>
      <c r="V154" s="100" t="s">
        <v>645</v>
      </c>
      <c r="W154" s="100" t="s">
        <v>47</v>
      </c>
    </row>
    <row r="155" spans="1:23" ht="14.25">
      <c r="A155" s="100" t="str">
        <f t="shared" si="2"/>
        <v>Schulz 15865</v>
      </c>
      <c r="B155" s="100">
        <v>153326</v>
      </c>
      <c r="C155" s="100">
        <v>15865</v>
      </c>
      <c r="D155" s="100" t="s">
        <v>269</v>
      </c>
      <c r="E155" s="100" t="s">
        <v>76</v>
      </c>
      <c r="F155" s="100" t="s">
        <v>104</v>
      </c>
      <c r="G155" s="101" t="s">
        <v>694</v>
      </c>
      <c r="H155" s="100" t="s">
        <v>645</v>
      </c>
      <c r="I155" s="100" t="s">
        <v>47</v>
      </c>
      <c r="J155" s="101">
        <v>22</v>
      </c>
      <c r="O155" s="100" t="s">
        <v>1285</v>
      </c>
      <c r="P155" s="100">
        <v>153326</v>
      </c>
      <c r="Q155" s="100">
        <v>15865</v>
      </c>
      <c r="R155" s="100" t="s">
        <v>269</v>
      </c>
      <c r="S155" s="100" t="s">
        <v>76</v>
      </c>
      <c r="T155" s="100" t="s">
        <v>104</v>
      </c>
      <c r="U155" s="101" t="s">
        <v>694</v>
      </c>
      <c r="V155" s="100" t="s">
        <v>645</v>
      </c>
      <c r="W155" s="100" t="s">
        <v>47</v>
      </c>
    </row>
    <row r="156" spans="1:23" ht="14.25">
      <c r="A156" s="100" t="str">
        <f t="shared" si="2"/>
        <v>Siemon 33215</v>
      </c>
      <c r="B156" s="100">
        <v>140087</v>
      </c>
      <c r="C156" s="100">
        <v>33215</v>
      </c>
      <c r="D156" s="100" t="s">
        <v>808</v>
      </c>
      <c r="E156" s="100" t="s">
        <v>777</v>
      </c>
      <c r="F156" s="100" t="s">
        <v>104</v>
      </c>
      <c r="G156" s="101" t="s">
        <v>699</v>
      </c>
      <c r="H156" s="100" t="s">
        <v>645</v>
      </c>
      <c r="I156" s="100" t="s">
        <v>47</v>
      </c>
      <c r="J156" s="101">
        <v>23</v>
      </c>
      <c r="O156" s="100" t="s">
        <v>1286</v>
      </c>
      <c r="P156" s="100">
        <v>140087</v>
      </c>
      <c r="Q156" s="100">
        <v>33215</v>
      </c>
      <c r="R156" s="100" t="s">
        <v>808</v>
      </c>
      <c r="S156" s="100" t="s">
        <v>777</v>
      </c>
      <c r="T156" s="100" t="s">
        <v>104</v>
      </c>
      <c r="U156" s="101" t="s">
        <v>699</v>
      </c>
      <c r="V156" s="100" t="s">
        <v>645</v>
      </c>
      <c r="W156" s="100" t="s">
        <v>47</v>
      </c>
    </row>
    <row r="157" spans="1:23" ht="14.25">
      <c r="A157" s="100" t="str">
        <f t="shared" si="2"/>
        <v>Spohr 15975</v>
      </c>
      <c r="B157" s="100">
        <v>149922</v>
      </c>
      <c r="C157" s="100">
        <v>15975</v>
      </c>
      <c r="D157" s="100" t="s">
        <v>270</v>
      </c>
      <c r="E157" s="100" t="s">
        <v>271</v>
      </c>
      <c r="F157" s="100" t="s">
        <v>106</v>
      </c>
      <c r="G157" s="101" t="s">
        <v>697</v>
      </c>
      <c r="H157" s="100" t="s">
        <v>645</v>
      </c>
      <c r="I157" s="100" t="s">
        <v>47</v>
      </c>
      <c r="J157" s="101">
        <v>22</v>
      </c>
      <c r="O157" s="100" t="s">
        <v>1287</v>
      </c>
      <c r="P157" s="100">
        <v>149922</v>
      </c>
      <c r="Q157" s="100">
        <v>15975</v>
      </c>
      <c r="R157" s="100" t="s">
        <v>270</v>
      </c>
      <c r="S157" s="100" t="s">
        <v>271</v>
      </c>
      <c r="T157" s="100" t="s">
        <v>106</v>
      </c>
      <c r="U157" s="101" t="s">
        <v>697</v>
      </c>
      <c r="V157" s="100" t="s">
        <v>645</v>
      </c>
      <c r="W157" s="100" t="s">
        <v>47</v>
      </c>
    </row>
    <row r="158" spans="1:23" ht="14.25">
      <c r="A158" s="100" t="str">
        <f t="shared" si="2"/>
        <v>Stephan 33296</v>
      </c>
      <c r="B158" s="100">
        <v>147214</v>
      </c>
      <c r="C158" s="100">
        <v>33296</v>
      </c>
      <c r="D158" s="100" t="s">
        <v>115</v>
      </c>
      <c r="E158" s="100" t="s">
        <v>207</v>
      </c>
      <c r="F158" s="100" t="s">
        <v>147</v>
      </c>
      <c r="G158" s="101" t="s">
        <v>694</v>
      </c>
      <c r="H158" s="100" t="s">
        <v>645</v>
      </c>
      <c r="I158" s="100" t="s">
        <v>47</v>
      </c>
      <c r="J158" s="101">
        <v>22</v>
      </c>
      <c r="O158" s="100" t="s">
        <v>1288</v>
      </c>
      <c r="P158" s="100">
        <v>147214</v>
      </c>
      <c r="Q158" s="100">
        <v>33296</v>
      </c>
      <c r="R158" s="100" t="s">
        <v>115</v>
      </c>
      <c r="S158" s="100" t="s">
        <v>207</v>
      </c>
      <c r="T158" s="100" t="s">
        <v>147</v>
      </c>
      <c r="U158" s="101" t="s">
        <v>694</v>
      </c>
      <c r="V158" s="100" t="s">
        <v>645</v>
      </c>
      <c r="W158" s="100" t="s">
        <v>47</v>
      </c>
    </row>
    <row r="159" spans="1:23" ht="14.25">
      <c r="A159" s="100" t="str">
        <f t="shared" si="2"/>
        <v>Widuckel 15849</v>
      </c>
      <c r="B159" s="100">
        <v>51887</v>
      </c>
      <c r="C159" s="100">
        <v>15849</v>
      </c>
      <c r="D159" s="100" t="s">
        <v>272</v>
      </c>
      <c r="E159" s="100" t="s">
        <v>273</v>
      </c>
      <c r="F159" s="100" t="s">
        <v>106</v>
      </c>
      <c r="G159" s="101">
        <v>0</v>
      </c>
      <c r="H159" s="100" t="s">
        <v>645</v>
      </c>
      <c r="I159" s="100" t="s">
        <v>47</v>
      </c>
      <c r="J159" s="101">
        <v>22</v>
      </c>
      <c r="O159" s="100" t="s">
        <v>1289</v>
      </c>
      <c r="P159" s="100">
        <v>51887</v>
      </c>
      <c r="Q159" s="100">
        <v>15849</v>
      </c>
      <c r="R159" s="100" t="s">
        <v>272</v>
      </c>
      <c r="S159" s="100" t="s">
        <v>273</v>
      </c>
      <c r="T159" s="100" t="s">
        <v>106</v>
      </c>
      <c r="U159" s="101">
        <v>0</v>
      </c>
      <c r="V159" s="100" t="s">
        <v>645</v>
      </c>
      <c r="W159" s="100" t="s">
        <v>47</v>
      </c>
    </row>
    <row r="160" spans="1:23" ht="14.25">
      <c r="A160" s="100" t="str">
        <f t="shared" si="2"/>
        <v>Becker-Daschmann 8072</v>
      </c>
      <c r="B160" s="100">
        <v>88696</v>
      </c>
      <c r="C160" s="100">
        <v>8072</v>
      </c>
      <c r="D160" s="100" t="s">
        <v>183</v>
      </c>
      <c r="E160" s="100" t="s">
        <v>138</v>
      </c>
      <c r="F160" s="100" t="s">
        <v>104</v>
      </c>
      <c r="G160" s="101" t="s">
        <v>694</v>
      </c>
      <c r="H160" s="100" t="s">
        <v>647</v>
      </c>
      <c r="I160" s="100" t="s">
        <v>24</v>
      </c>
      <c r="J160" s="101">
        <v>22</v>
      </c>
      <c r="O160" s="100" t="s">
        <v>1290</v>
      </c>
      <c r="P160" s="100">
        <v>88696</v>
      </c>
      <c r="Q160" s="100">
        <v>8072</v>
      </c>
      <c r="R160" s="100" t="s">
        <v>183</v>
      </c>
      <c r="S160" s="100" t="s">
        <v>138</v>
      </c>
      <c r="T160" s="100" t="s">
        <v>104</v>
      </c>
      <c r="U160" s="101" t="s">
        <v>694</v>
      </c>
      <c r="V160" s="100" t="s">
        <v>647</v>
      </c>
      <c r="W160" s="100" t="s">
        <v>24</v>
      </c>
    </row>
    <row r="161" spans="1:23" ht="14.25">
      <c r="A161" s="100" t="str">
        <f t="shared" si="2"/>
        <v>Hüllenhütter 10022</v>
      </c>
      <c r="B161" s="100">
        <v>145926</v>
      </c>
      <c r="C161" s="100">
        <v>10022</v>
      </c>
      <c r="D161" s="100" t="s">
        <v>276</v>
      </c>
      <c r="E161" s="100" t="s">
        <v>73</v>
      </c>
      <c r="F161" s="100" t="s">
        <v>125</v>
      </c>
      <c r="G161" s="101" t="s">
        <v>697</v>
      </c>
      <c r="H161" s="100" t="s">
        <v>647</v>
      </c>
      <c r="I161" s="100" t="s">
        <v>24</v>
      </c>
      <c r="J161" s="101">
        <v>23</v>
      </c>
      <c r="O161" s="100" t="s">
        <v>1291</v>
      </c>
      <c r="P161" s="100">
        <v>145926</v>
      </c>
      <c r="Q161" s="100">
        <v>10022</v>
      </c>
      <c r="R161" s="100" t="s">
        <v>276</v>
      </c>
      <c r="S161" s="100" t="s">
        <v>73</v>
      </c>
      <c r="T161" s="100" t="s">
        <v>125</v>
      </c>
      <c r="U161" s="101" t="s">
        <v>697</v>
      </c>
      <c r="V161" s="100" t="s">
        <v>647</v>
      </c>
      <c r="W161" s="100" t="s">
        <v>24</v>
      </c>
    </row>
    <row r="162" spans="1:23" ht="14.25">
      <c r="A162" s="100" t="str">
        <f t="shared" si="2"/>
        <v>Long 8753</v>
      </c>
      <c r="B162" s="100">
        <v>145925</v>
      </c>
      <c r="C162" s="100">
        <v>8753</v>
      </c>
      <c r="D162" s="100" t="s">
        <v>277</v>
      </c>
      <c r="E162" s="100" t="s">
        <v>278</v>
      </c>
      <c r="F162" s="100" t="s">
        <v>104</v>
      </c>
      <c r="G162" s="101" t="s">
        <v>697</v>
      </c>
      <c r="H162" s="100" t="s">
        <v>647</v>
      </c>
      <c r="I162" s="100" t="s">
        <v>24</v>
      </c>
      <c r="J162" s="101">
        <v>23</v>
      </c>
      <c r="O162" s="100" t="s">
        <v>1292</v>
      </c>
      <c r="P162" s="100">
        <v>145925</v>
      </c>
      <c r="Q162" s="100">
        <v>8753</v>
      </c>
      <c r="R162" s="100" t="s">
        <v>277</v>
      </c>
      <c r="S162" s="100" t="s">
        <v>278</v>
      </c>
      <c r="T162" s="100" t="s">
        <v>104</v>
      </c>
      <c r="U162" s="101" t="s">
        <v>697</v>
      </c>
      <c r="V162" s="100" t="s">
        <v>647</v>
      </c>
      <c r="W162" s="100" t="s">
        <v>24</v>
      </c>
    </row>
    <row r="163" spans="1:23" ht="14.25">
      <c r="A163" s="100" t="str">
        <f t="shared" si="2"/>
        <v>Meissner 8796</v>
      </c>
      <c r="B163" s="100">
        <v>151328</v>
      </c>
      <c r="C163" s="100">
        <v>8796</v>
      </c>
      <c r="D163" s="100" t="s">
        <v>255</v>
      </c>
      <c r="E163" s="100" t="s">
        <v>256</v>
      </c>
      <c r="F163" s="100" t="s">
        <v>129</v>
      </c>
      <c r="G163" s="101" t="s">
        <v>694</v>
      </c>
      <c r="H163" s="100" t="s">
        <v>647</v>
      </c>
      <c r="I163" s="100" t="s">
        <v>24</v>
      </c>
      <c r="J163" s="101">
        <v>23</v>
      </c>
      <c r="O163" s="100" t="s">
        <v>1293</v>
      </c>
      <c r="P163" s="100">
        <v>151328</v>
      </c>
      <c r="Q163" s="100">
        <v>8796</v>
      </c>
      <c r="R163" s="100" t="s">
        <v>255</v>
      </c>
      <c r="S163" s="100" t="s">
        <v>256</v>
      </c>
      <c r="T163" s="100" t="s">
        <v>129</v>
      </c>
      <c r="U163" s="101" t="s">
        <v>694</v>
      </c>
      <c r="V163" s="100" t="s">
        <v>647</v>
      </c>
      <c r="W163" s="100" t="s">
        <v>24</v>
      </c>
    </row>
    <row r="164" spans="1:23" ht="14.25">
      <c r="A164" s="100" t="str">
        <f t="shared" si="2"/>
        <v>Möller 8832</v>
      </c>
      <c r="B164" s="100">
        <v>151188</v>
      </c>
      <c r="C164" s="100">
        <v>8832</v>
      </c>
      <c r="D164" s="100" t="s">
        <v>533</v>
      </c>
      <c r="E164" s="100" t="s">
        <v>470</v>
      </c>
      <c r="F164" s="100" t="s">
        <v>125</v>
      </c>
      <c r="G164" s="101" t="s">
        <v>699</v>
      </c>
      <c r="H164" s="100" t="s">
        <v>647</v>
      </c>
      <c r="I164" s="100" t="s">
        <v>24</v>
      </c>
      <c r="J164" s="101">
        <v>22</v>
      </c>
      <c r="O164" s="100" t="s">
        <v>1294</v>
      </c>
      <c r="P164" s="100">
        <v>151188</v>
      </c>
      <c r="Q164" s="100">
        <v>8832</v>
      </c>
      <c r="R164" s="100" t="s">
        <v>533</v>
      </c>
      <c r="S164" s="100" t="s">
        <v>470</v>
      </c>
      <c r="T164" s="100" t="s">
        <v>125</v>
      </c>
      <c r="U164" s="101" t="s">
        <v>699</v>
      </c>
      <c r="V164" s="100" t="s">
        <v>647</v>
      </c>
      <c r="W164" s="100" t="s">
        <v>24</v>
      </c>
    </row>
    <row r="165" spans="1:23" ht="14.25">
      <c r="A165" s="100" t="str">
        <f t="shared" si="2"/>
        <v>Müller 8845</v>
      </c>
      <c r="B165" s="100">
        <v>153219</v>
      </c>
      <c r="C165" s="100">
        <v>8845</v>
      </c>
      <c r="D165" s="100" t="s">
        <v>266</v>
      </c>
      <c r="E165" s="100" t="s">
        <v>73</v>
      </c>
      <c r="F165" s="100" t="s">
        <v>104</v>
      </c>
      <c r="G165" s="101"/>
      <c r="H165" s="100" t="s">
        <v>647</v>
      </c>
      <c r="I165" s="100" t="s">
        <v>24</v>
      </c>
      <c r="J165" s="101">
        <v>23</v>
      </c>
      <c r="O165" s="100" t="s">
        <v>1295</v>
      </c>
      <c r="P165" s="100">
        <v>153219</v>
      </c>
      <c r="Q165" s="100">
        <v>8845</v>
      </c>
      <c r="R165" s="100" t="s">
        <v>266</v>
      </c>
      <c r="S165" s="100" t="s">
        <v>73</v>
      </c>
      <c r="T165" s="100" t="s">
        <v>104</v>
      </c>
      <c r="U165" s="101"/>
      <c r="V165" s="100" t="s">
        <v>647</v>
      </c>
      <c r="W165" s="100" t="s">
        <v>24</v>
      </c>
    </row>
    <row r="166" spans="1:23" ht="14.25">
      <c r="A166" s="100" t="str">
        <f t="shared" si="2"/>
        <v>Müller 8853</v>
      </c>
      <c r="B166" s="100">
        <v>153220</v>
      </c>
      <c r="C166" s="100">
        <v>8853</v>
      </c>
      <c r="D166" s="100" t="s">
        <v>266</v>
      </c>
      <c r="E166" s="100" t="s">
        <v>244</v>
      </c>
      <c r="F166" s="100" t="s">
        <v>104</v>
      </c>
      <c r="G166" s="101"/>
      <c r="H166" s="100" t="s">
        <v>647</v>
      </c>
      <c r="I166" s="100" t="s">
        <v>24</v>
      </c>
      <c r="J166" s="101">
        <v>23</v>
      </c>
      <c r="O166" s="100" t="s">
        <v>1296</v>
      </c>
      <c r="P166" s="100">
        <v>153220</v>
      </c>
      <c r="Q166" s="100">
        <v>8853</v>
      </c>
      <c r="R166" s="100" t="s">
        <v>266</v>
      </c>
      <c r="S166" s="100" t="s">
        <v>244</v>
      </c>
      <c r="T166" s="100" t="s">
        <v>104</v>
      </c>
      <c r="U166" s="101"/>
      <c r="V166" s="100" t="s">
        <v>647</v>
      </c>
      <c r="W166" s="100" t="s">
        <v>24</v>
      </c>
    </row>
    <row r="167" spans="1:23" ht="14.25">
      <c r="A167" s="100" t="str">
        <f t="shared" si="2"/>
        <v>Rogat 15027</v>
      </c>
      <c r="B167" s="100">
        <v>106555</v>
      </c>
      <c r="C167" s="100">
        <v>15027</v>
      </c>
      <c r="D167" s="100" t="s">
        <v>279</v>
      </c>
      <c r="E167" s="100" t="s">
        <v>280</v>
      </c>
      <c r="F167" s="100" t="s">
        <v>125</v>
      </c>
      <c r="G167" s="101" t="s">
        <v>697</v>
      </c>
      <c r="H167" s="100" t="s">
        <v>647</v>
      </c>
      <c r="I167" s="100" t="s">
        <v>24</v>
      </c>
      <c r="J167" s="101">
        <v>23</v>
      </c>
      <c r="O167" s="100" t="s">
        <v>1297</v>
      </c>
      <c r="P167" s="100">
        <v>106555</v>
      </c>
      <c r="Q167" s="100">
        <v>15027</v>
      </c>
      <c r="R167" s="100" t="s">
        <v>279</v>
      </c>
      <c r="S167" s="100" t="s">
        <v>280</v>
      </c>
      <c r="T167" s="100" t="s">
        <v>125</v>
      </c>
      <c r="U167" s="101" t="s">
        <v>697</v>
      </c>
      <c r="V167" s="100" t="s">
        <v>647</v>
      </c>
      <c r="W167" s="100" t="s">
        <v>24</v>
      </c>
    </row>
    <row r="168" spans="1:23" ht="14.25">
      <c r="A168" s="100" t="str">
        <f t="shared" si="2"/>
        <v>Steul 15240</v>
      </c>
      <c r="B168" s="100">
        <v>705</v>
      </c>
      <c r="C168" s="100">
        <v>15240</v>
      </c>
      <c r="D168" s="100" t="s">
        <v>281</v>
      </c>
      <c r="E168" s="100" t="s">
        <v>275</v>
      </c>
      <c r="F168" s="100" t="s">
        <v>125</v>
      </c>
      <c r="G168" s="101" t="s">
        <v>694</v>
      </c>
      <c r="H168" s="100" t="s">
        <v>647</v>
      </c>
      <c r="I168" s="100" t="s">
        <v>24</v>
      </c>
      <c r="J168" s="101">
        <v>23</v>
      </c>
      <c r="O168" s="100" t="s">
        <v>1298</v>
      </c>
      <c r="P168" s="100">
        <v>705</v>
      </c>
      <c r="Q168" s="100">
        <v>15240</v>
      </c>
      <c r="R168" s="100" t="s">
        <v>281</v>
      </c>
      <c r="S168" s="100" t="s">
        <v>275</v>
      </c>
      <c r="T168" s="100" t="s">
        <v>125</v>
      </c>
      <c r="U168" s="101" t="s">
        <v>694</v>
      </c>
      <c r="V168" s="100" t="s">
        <v>647</v>
      </c>
      <c r="W168" s="100" t="s">
        <v>24</v>
      </c>
    </row>
    <row r="169" spans="1:23" ht="14.25">
      <c r="A169" s="100" t="str">
        <f t="shared" si="2"/>
        <v>Baker 8039</v>
      </c>
      <c r="B169" s="100">
        <v>153115</v>
      </c>
      <c r="C169" s="100">
        <v>8039</v>
      </c>
      <c r="D169" s="100" t="s">
        <v>996</v>
      </c>
      <c r="E169" s="100" t="s">
        <v>120</v>
      </c>
      <c r="F169" s="100" t="s">
        <v>104</v>
      </c>
      <c r="G169" s="101">
        <v>0</v>
      </c>
      <c r="H169" s="100" t="s">
        <v>649</v>
      </c>
      <c r="I169" s="100" t="s">
        <v>45</v>
      </c>
      <c r="J169" s="101">
        <v>22</v>
      </c>
      <c r="O169" s="100" t="s">
        <v>1299</v>
      </c>
      <c r="P169" s="100">
        <v>153115</v>
      </c>
      <c r="Q169" s="100">
        <v>8039</v>
      </c>
      <c r="R169" s="100" t="s">
        <v>996</v>
      </c>
      <c r="S169" s="100" t="s">
        <v>120</v>
      </c>
      <c r="T169" s="100" t="s">
        <v>104</v>
      </c>
      <c r="U169" s="101">
        <v>0</v>
      </c>
      <c r="V169" s="100" t="s">
        <v>649</v>
      </c>
      <c r="W169" s="100" t="s">
        <v>45</v>
      </c>
    </row>
    <row r="170" spans="1:23" ht="14.25">
      <c r="A170" s="100" t="str">
        <f t="shared" si="2"/>
        <v>Bohrmann 8125</v>
      </c>
      <c r="B170" s="100">
        <v>106355</v>
      </c>
      <c r="C170" s="100">
        <v>8125</v>
      </c>
      <c r="D170" s="100" t="s">
        <v>296</v>
      </c>
      <c r="E170" s="100" t="s">
        <v>297</v>
      </c>
      <c r="F170" s="100" t="s">
        <v>125</v>
      </c>
      <c r="G170" s="101" t="s">
        <v>694</v>
      </c>
      <c r="H170" s="100" t="s">
        <v>649</v>
      </c>
      <c r="I170" s="100" t="s">
        <v>45</v>
      </c>
      <c r="J170" s="101">
        <v>22</v>
      </c>
      <c r="O170" s="100" t="s">
        <v>1300</v>
      </c>
      <c r="P170" s="100">
        <v>106355</v>
      </c>
      <c r="Q170" s="100">
        <v>8125</v>
      </c>
      <c r="R170" s="100" t="s">
        <v>296</v>
      </c>
      <c r="S170" s="100" t="s">
        <v>297</v>
      </c>
      <c r="T170" s="100" t="s">
        <v>125</v>
      </c>
      <c r="U170" s="101" t="s">
        <v>694</v>
      </c>
      <c r="V170" s="100" t="s">
        <v>649</v>
      </c>
      <c r="W170" s="100" t="s">
        <v>45</v>
      </c>
    </row>
    <row r="171" spans="1:23" ht="14.25">
      <c r="A171" s="100" t="str">
        <f t="shared" si="2"/>
        <v>Bohrmann 8126</v>
      </c>
      <c r="B171" s="100">
        <v>106356</v>
      </c>
      <c r="C171" s="100">
        <v>8126</v>
      </c>
      <c r="D171" s="100" t="s">
        <v>296</v>
      </c>
      <c r="E171" s="100" t="s">
        <v>239</v>
      </c>
      <c r="F171" s="100" t="s">
        <v>106</v>
      </c>
      <c r="G171" s="101" t="s">
        <v>697</v>
      </c>
      <c r="H171" s="100" t="s">
        <v>649</v>
      </c>
      <c r="I171" s="100" t="s">
        <v>45</v>
      </c>
      <c r="J171" s="101">
        <v>22</v>
      </c>
      <c r="O171" s="100" t="s">
        <v>1301</v>
      </c>
      <c r="P171" s="100">
        <v>106356</v>
      </c>
      <c r="Q171" s="100">
        <v>8126</v>
      </c>
      <c r="R171" s="100" t="s">
        <v>296</v>
      </c>
      <c r="S171" s="100" t="s">
        <v>239</v>
      </c>
      <c r="T171" s="100" t="s">
        <v>106</v>
      </c>
      <c r="U171" s="101" t="s">
        <v>697</v>
      </c>
      <c r="V171" s="100" t="s">
        <v>649</v>
      </c>
      <c r="W171" s="100" t="s">
        <v>45</v>
      </c>
    </row>
    <row r="172" spans="1:23" ht="14.25">
      <c r="A172" s="100" t="str">
        <f t="shared" si="2"/>
        <v>Do 33304</v>
      </c>
      <c r="B172" s="100">
        <v>147224</v>
      </c>
      <c r="C172" s="100">
        <v>33304</v>
      </c>
      <c r="D172" s="100" t="s">
        <v>939</v>
      </c>
      <c r="E172" s="100" t="s">
        <v>940</v>
      </c>
      <c r="F172" s="100" t="s">
        <v>104</v>
      </c>
      <c r="G172" s="101" t="s">
        <v>699</v>
      </c>
      <c r="H172" s="100" t="s">
        <v>649</v>
      </c>
      <c r="I172" s="100" t="s">
        <v>45</v>
      </c>
      <c r="J172" s="101">
        <v>22</v>
      </c>
      <c r="O172" s="100" t="s">
        <v>1302</v>
      </c>
      <c r="P172" s="100">
        <v>147224</v>
      </c>
      <c r="Q172" s="100">
        <v>33304</v>
      </c>
      <c r="R172" s="100" t="s">
        <v>939</v>
      </c>
      <c r="S172" s="100" t="s">
        <v>940</v>
      </c>
      <c r="T172" s="100" t="s">
        <v>104</v>
      </c>
      <c r="U172" s="101" t="s">
        <v>699</v>
      </c>
      <c r="V172" s="100" t="s">
        <v>649</v>
      </c>
      <c r="W172" s="100" t="s">
        <v>45</v>
      </c>
    </row>
    <row r="173" spans="1:23" ht="14.25">
      <c r="A173" s="100" t="str">
        <f t="shared" si="2"/>
        <v>Elsenberger 8270</v>
      </c>
      <c r="B173" s="100">
        <v>51830</v>
      </c>
      <c r="C173" s="100">
        <v>8270</v>
      </c>
      <c r="D173" s="100" t="s">
        <v>298</v>
      </c>
      <c r="E173" s="100" t="s">
        <v>117</v>
      </c>
      <c r="F173" s="100" t="s">
        <v>125</v>
      </c>
      <c r="G173" s="101" t="s">
        <v>696</v>
      </c>
      <c r="H173" s="100" t="s">
        <v>649</v>
      </c>
      <c r="I173" s="100" t="s">
        <v>45</v>
      </c>
      <c r="J173" s="101">
        <v>22</v>
      </c>
      <c r="O173" s="100" t="s">
        <v>1303</v>
      </c>
      <c r="P173" s="100">
        <v>51830</v>
      </c>
      <c r="Q173" s="100">
        <v>8270</v>
      </c>
      <c r="R173" s="100" t="s">
        <v>298</v>
      </c>
      <c r="S173" s="100" t="s">
        <v>117</v>
      </c>
      <c r="T173" s="100" t="s">
        <v>125</v>
      </c>
      <c r="U173" s="101" t="s">
        <v>696</v>
      </c>
      <c r="V173" s="100" t="s">
        <v>649</v>
      </c>
      <c r="W173" s="100" t="s">
        <v>45</v>
      </c>
    </row>
    <row r="174" spans="1:23" ht="14.25">
      <c r="A174" s="100" t="str">
        <f t="shared" si="2"/>
        <v>Fischer 10419</v>
      </c>
      <c r="B174" s="100">
        <v>144494</v>
      </c>
      <c r="C174" s="100">
        <v>10419</v>
      </c>
      <c r="D174" s="100" t="s">
        <v>111</v>
      </c>
      <c r="E174" s="100" t="s">
        <v>913</v>
      </c>
      <c r="F174" s="100" t="s">
        <v>106</v>
      </c>
      <c r="G174" s="101" t="s">
        <v>696</v>
      </c>
      <c r="H174" s="100" t="s">
        <v>649</v>
      </c>
      <c r="I174" s="100" t="s">
        <v>45</v>
      </c>
      <c r="J174" s="101">
        <v>22</v>
      </c>
      <c r="O174" s="100" t="s">
        <v>1304</v>
      </c>
      <c r="P174" s="100">
        <v>144494</v>
      </c>
      <c r="Q174" s="100">
        <v>10419</v>
      </c>
      <c r="R174" s="100" t="s">
        <v>111</v>
      </c>
      <c r="S174" s="100" t="s">
        <v>913</v>
      </c>
      <c r="T174" s="100" t="s">
        <v>106</v>
      </c>
      <c r="U174" s="101" t="s">
        <v>696</v>
      </c>
      <c r="V174" s="100" t="s">
        <v>649</v>
      </c>
      <c r="W174" s="100" t="s">
        <v>45</v>
      </c>
    </row>
    <row r="175" spans="1:23" ht="14.25">
      <c r="A175" s="100" t="str">
        <f t="shared" si="2"/>
        <v>Fritz 33222</v>
      </c>
      <c r="B175" s="100">
        <v>140114</v>
      </c>
      <c r="C175" s="100">
        <v>33222</v>
      </c>
      <c r="D175" s="100" t="s">
        <v>855</v>
      </c>
      <c r="E175" s="100" t="s">
        <v>150</v>
      </c>
      <c r="F175" s="100" t="s">
        <v>104</v>
      </c>
      <c r="G175" s="101" t="s">
        <v>694</v>
      </c>
      <c r="H175" s="100" t="s">
        <v>649</v>
      </c>
      <c r="I175" s="100" t="s">
        <v>45</v>
      </c>
      <c r="J175" s="101">
        <v>22</v>
      </c>
      <c r="O175" s="100" t="s">
        <v>1305</v>
      </c>
      <c r="P175" s="100">
        <v>140114</v>
      </c>
      <c r="Q175" s="100">
        <v>33222</v>
      </c>
      <c r="R175" s="100" t="s">
        <v>855</v>
      </c>
      <c r="S175" s="100" t="s">
        <v>150</v>
      </c>
      <c r="T175" s="100" t="s">
        <v>104</v>
      </c>
      <c r="U175" s="101" t="s">
        <v>694</v>
      </c>
      <c r="V175" s="100" t="s">
        <v>649</v>
      </c>
      <c r="W175" s="100" t="s">
        <v>45</v>
      </c>
    </row>
    <row r="176" spans="1:23" ht="14.25">
      <c r="A176" s="100" t="str">
        <f t="shared" si="2"/>
        <v>Gurlt 10683</v>
      </c>
      <c r="B176" s="100">
        <v>153124</v>
      </c>
      <c r="C176" s="100">
        <v>10683</v>
      </c>
      <c r="D176" s="100" t="s">
        <v>997</v>
      </c>
      <c r="E176" s="100" t="s">
        <v>150</v>
      </c>
      <c r="F176" s="100" t="s">
        <v>125</v>
      </c>
      <c r="G176" s="101">
        <v>0</v>
      </c>
      <c r="H176" s="100" t="s">
        <v>649</v>
      </c>
      <c r="I176" s="100" t="s">
        <v>45</v>
      </c>
      <c r="J176" s="101">
        <v>22</v>
      </c>
      <c r="O176" s="100" t="s">
        <v>1306</v>
      </c>
      <c r="P176" s="100">
        <v>153124</v>
      </c>
      <c r="Q176" s="100">
        <v>10683</v>
      </c>
      <c r="R176" s="100" t="s">
        <v>997</v>
      </c>
      <c r="S176" s="100" t="s">
        <v>150</v>
      </c>
      <c r="T176" s="100" t="s">
        <v>125</v>
      </c>
      <c r="U176" s="101">
        <v>0</v>
      </c>
      <c r="V176" s="100" t="s">
        <v>649</v>
      </c>
      <c r="W176" s="100" t="s">
        <v>45</v>
      </c>
    </row>
    <row r="177" spans="1:23" ht="14.25">
      <c r="A177" s="100" t="str">
        <f t="shared" si="2"/>
        <v>Heimann 33336</v>
      </c>
      <c r="B177" s="100">
        <v>149915</v>
      </c>
      <c r="C177" s="100">
        <v>33336</v>
      </c>
      <c r="D177" s="100" t="s">
        <v>998</v>
      </c>
      <c r="E177" s="100" t="s">
        <v>999</v>
      </c>
      <c r="F177" s="100" t="s">
        <v>129</v>
      </c>
      <c r="G177" s="101">
        <v>0</v>
      </c>
      <c r="H177" s="100" t="s">
        <v>649</v>
      </c>
      <c r="I177" s="100" t="s">
        <v>45</v>
      </c>
      <c r="J177" s="101">
        <v>22</v>
      </c>
      <c r="O177" s="100" t="s">
        <v>1307</v>
      </c>
      <c r="P177" s="100">
        <v>149915</v>
      </c>
      <c r="Q177" s="100">
        <v>33336</v>
      </c>
      <c r="R177" s="100" t="s">
        <v>998</v>
      </c>
      <c r="S177" s="100" t="s">
        <v>999</v>
      </c>
      <c r="T177" s="100" t="s">
        <v>129</v>
      </c>
      <c r="U177" s="101">
        <v>0</v>
      </c>
      <c r="V177" s="100" t="s">
        <v>649</v>
      </c>
      <c r="W177" s="100" t="s">
        <v>45</v>
      </c>
    </row>
    <row r="178" spans="1:23" ht="14.25">
      <c r="A178" s="100" t="str">
        <f t="shared" si="2"/>
        <v>Horn 33305</v>
      </c>
      <c r="B178" s="100">
        <v>147225</v>
      </c>
      <c r="C178" s="100">
        <v>33305</v>
      </c>
      <c r="D178" s="100" t="s">
        <v>775</v>
      </c>
      <c r="E178" s="100" t="s">
        <v>164</v>
      </c>
      <c r="F178" s="100" t="s">
        <v>104</v>
      </c>
      <c r="G178" s="101" t="s">
        <v>697</v>
      </c>
      <c r="H178" s="100" t="s">
        <v>649</v>
      </c>
      <c r="I178" s="100" t="s">
        <v>45</v>
      </c>
      <c r="J178" s="101">
        <v>22</v>
      </c>
      <c r="O178" s="100" t="s">
        <v>1308</v>
      </c>
      <c r="P178" s="100">
        <v>147225</v>
      </c>
      <c r="Q178" s="100">
        <v>33305</v>
      </c>
      <c r="R178" s="100" t="s">
        <v>775</v>
      </c>
      <c r="S178" s="100" t="s">
        <v>164</v>
      </c>
      <c r="T178" s="100" t="s">
        <v>104</v>
      </c>
      <c r="U178" s="101" t="s">
        <v>697</v>
      </c>
      <c r="V178" s="100" t="s">
        <v>649</v>
      </c>
      <c r="W178" s="100" t="s">
        <v>45</v>
      </c>
    </row>
    <row r="179" spans="1:23" ht="14.25">
      <c r="A179" s="100" t="str">
        <f t="shared" si="2"/>
        <v>Hüllenhütter 33089</v>
      </c>
      <c r="B179" s="100">
        <v>107088</v>
      </c>
      <c r="C179" s="100">
        <v>33089</v>
      </c>
      <c r="D179" s="100" t="s">
        <v>276</v>
      </c>
      <c r="E179" s="100" t="s">
        <v>132</v>
      </c>
      <c r="F179" s="100" t="s">
        <v>125</v>
      </c>
      <c r="G179" s="101" t="s">
        <v>694</v>
      </c>
      <c r="H179" s="100" t="s">
        <v>649</v>
      </c>
      <c r="I179" s="100" t="s">
        <v>45</v>
      </c>
      <c r="J179" s="101">
        <v>22</v>
      </c>
      <c r="O179" s="100" t="s">
        <v>1309</v>
      </c>
      <c r="P179" s="100">
        <v>107088</v>
      </c>
      <c r="Q179" s="100">
        <v>33089</v>
      </c>
      <c r="R179" s="100" t="s">
        <v>276</v>
      </c>
      <c r="S179" s="100" t="s">
        <v>132</v>
      </c>
      <c r="T179" s="100" t="s">
        <v>125</v>
      </c>
      <c r="U179" s="101" t="s">
        <v>694</v>
      </c>
      <c r="V179" s="100" t="s">
        <v>649</v>
      </c>
      <c r="W179" s="100" t="s">
        <v>45</v>
      </c>
    </row>
    <row r="180" spans="1:23" ht="14.25">
      <c r="A180" s="100" t="str">
        <f t="shared" si="2"/>
        <v>Könner 8683</v>
      </c>
      <c r="B180" s="100">
        <v>153286</v>
      </c>
      <c r="C180" s="100">
        <v>8683</v>
      </c>
      <c r="D180" s="100" t="s">
        <v>300</v>
      </c>
      <c r="E180" s="100" t="s">
        <v>117</v>
      </c>
      <c r="F180" s="100" t="s">
        <v>104</v>
      </c>
      <c r="G180" s="101" t="s">
        <v>694</v>
      </c>
      <c r="H180" s="100" t="s">
        <v>649</v>
      </c>
      <c r="I180" s="100" t="s">
        <v>45</v>
      </c>
      <c r="J180" s="101">
        <v>22</v>
      </c>
      <c r="O180" s="100" t="s">
        <v>1310</v>
      </c>
      <c r="P180" s="100">
        <v>153286</v>
      </c>
      <c r="Q180" s="100">
        <v>8683</v>
      </c>
      <c r="R180" s="100" t="s">
        <v>300</v>
      </c>
      <c r="S180" s="100" t="s">
        <v>117</v>
      </c>
      <c r="T180" s="100" t="s">
        <v>104</v>
      </c>
      <c r="U180" s="101" t="s">
        <v>694</v>
      </c>
      <c r="V180" s="100" t="s">
        <v>649</v>
      </c>
      <c r="W180" s="100" t="s">
        <v>45</v>
      </c>
    </row>
    <row r="181" spans="1:23" ht="14.25">
      <c r="A181" s="100" t="str">
        <f t="shared" si="2"/>
        <v>Maaß 26427</v>
      </c>
      <c r="B181" s="100">
        <v>140119</v>
      </c>
      <c r="C181" s="100">
        <v>26427</v>
      </c>
      <c r="D181" s="100" t="s">
        <v>856</v>
      </c>
      <c r="E181" s="100" t="s">
        <v>161</v>
      </c>
      <c r="F181" s="100" t="s">
        <v>106</v>
      </c>
      <c r="G181" s="101"/>
      <c r="H181" s="100" t="s">
        <v>649</v>
      </c>
      <c r="I181" s="100" t="s">
        <v>45</v>
      </c>
      <c r="J181" s="101">
        <v>22</v>
      </c>
      <c r="O181" s="100" t="s">
        <v>1311</v>
      </c>
      <c r="P181" s="100">
        <v>140119</v>
      </c>
      <c r="Q181" s="100">
        <v>26427</v>
      </c>
      <c r="R181" s="100" t="s">
        <v>856</v>
      </c>
      <c r="S181" s="100" t="s">
        <v>161</v>
      </c>
      <c r="T181" s="100" t="s">
        <v>106</v>
      </c>
      <c r="U181" s="101"/>
      <c r="V181" s="100" t="s">
        <v>649</v>
      </c>
      <c r="W181" s="100" t="s">
        <v>45</v>
      </c>
    </row>
    <row r="182" spans="1:23" ht="14.25">
      <c r="A182" s="100" t="str">
        <f t="shared" si="2"/>
        <v>Rabenseifner 15679</v>
      </c>
      <c r="B182" s="100">
        <v>147292</v>
      </c>
      <c r="C182" s="100">
        <v>15679</v>
      </c>
      <c r="D182" s="100" t="s">
        <v>301</v>
      </c>
      <c r="E182" s="100" t="s">
        <v>302</v>
      </c>
      <c r="F182" s="100" t="s">
        <v>106</v>
      </c>
      <c r="G182" s="101" t="s">
        <v>976</v>
      </c>
      <c r="H182" s="100" t="s">
        <v>649</v>
      </c>
      <c r="I182" s="100" t="s">
        <v>45</v>
      </c>
      <c r="J182" s="101">
        <v>22</v>
      </c>
      <c r="O182" s="100" t="s">
        <v>1312</v>
      </c>
      <c r="P182" s="100">
        <v>147292</v>
      </c>
      <c r="Q182" s="100">
        <v>15679</v>
      </c>
      <c r="R182" s="100" t="s">
        <v>301</v>
      </c>
      <c r="S182" s="100" t="s">
        <v>302</v>
      </c>
      <c r="T182" s="100" t="s">
        <v>106</v>
      </c>
      <c r="U182" s="101" t="s">
        <v>976</v>
      </c>
      <c r="V182" s="100" t="s">
        <v>649</v>
      </c>
      <c r="W182" s="100" t="s">
        <v>45</v>
      </c>
    </row>
    <row r="183" spans="1:23" ht="14.25">
      <c r="A183" s="100" t="str">
        <f t="shared" si="2"/>
        <v>Schenker 33223</v>
      </c>
      <c r="B183" s="100">
        <v>140115</v>
      </c>
      <c r="C183" s="100">
        <v>33223</v>
      </c>
      <c r="D183" s="100" t="s">
        <v>857</v>
      </c>
      <c r="E183" s="100" t="s">
        <v>858</v>
      </c>
      <c r="F183" s="100" t="s">
        <v>104</v>
      </c>
      <c r="G183" s="101" t="s">
        <v>694</v>
      </c>
      <c r="H183" s="100" t="s">
        <v>649</v>
      </c>
      <c r="I183" s="100" t="s">
        <v>45</v>
      </c>
      <c r="J183" s="101">
        <v>22</v>
      </c>
      <c r="O183" s="100" t="s">
        <v>1313</v>
      </c>
      <c r="P183" s="100">
        <v>140115</v>
      </c>
      <c r="Q183" s="100">
        <v>33223</v>
      </c>
      <c r="R183" s="100" t="s">
        <v>857</v>
      </c>
      <c r="S183" s="100" t="s">
        <v>858</v>
      </c>
      <c r="T183" s="100" t="s">
        <v>104</v>
      </c>
      <c r="U183" s="101" t="s">
        <v>694</v>
      </c>
      <c r="V183" s="100" t="s">
        <v>649</v>
      </c>
      <c r="W183" s="100" t="s">
        <v>45</v>
      </c>
    </row>
    <row r="184" spans="1:23" ht="14.25">
      <c r="A184" s="100" t="str">
        <f t="shared" si="2"/>
        <v>Schmitt 33341</v>
      </c>
      <c r="B184" s="100">
        <v>151280</v>
      </c>
      <c r="C184" s="100">
        <v>33341</v>
      </c>
      <c r="D184" s="100" t="s">
        <v>562</v>
      </c>
      <c r="E184" s="100" t="s">
        <v>164</v>
      </c>
      <c r="F184" s="100" t="s">
        <v>106</v>
      </c>
      <c r="G184" s="101">
        <v>0</v>
      </c>
      <c r="H184" s="100" t="s">
        <v>649</v>
      </c>
      <c r="I184" s="100" t="s">
        <v>45</v>
      </c>
      <c r="J184" s="101">
        <v>22</v>
      </c>
      <c r="O184" s="100" t="s">
        <v>1314</v>
      </c>
      <c r="P184" s="100">
        <v>151280</v>
      </c>
      <c r="Q184" s="100">
        <v>33341</v>
      </c>
      <c r="R184" s="100" t="s">
        <v>562</v>
      </c>
      <c r="S184" s="100" t="s">
        <v>164</v>
      </c>
      <c r="T184" s="100" t="s">
        <v>106</v>
      </c>
      <c r="U184" s="101">
        <v>0</v>
      </c>
      <c r="V184" s="100" t="s">
        <v>649</v>
      </c>
      <c r="W184" s="100" t="s">
        <v>45</v>
      </c>
    </row>
    <row r="185" spans="1:23" ht="14.25">
      <c r="A185" s="100" t="str">
        <f t="shared" si="2"/>
        <v>Tavares 22116</v>
      </c>
      <c r="B185" s="100">
        <v>149997</v>
      </c>
      <c r="C185" s="100">
        <v>22116</v>
      </c>
      <c r="D185" s="100" t="s">
        <v>1000</v>
      </c>
      <c r="E185" s="100" t="s">
        <v>1001</v>
      </c>
      <c r="F185" s="100" t="s">
        <v>106</v>
      </c>
      <c r="G185" s="101">
        <v>0</v>
      </c>
      <c r="H185" s="100" t="s">
        <v>649</v>
      </c>
      <c r="I185" s="100" t="s">
        <v>45</v>
      </c>
      <c r="J185" s="101">
        <v>22</v>
      </c>
      <c r="O185" s="100" t="s">
        <v>1315</v>
      </c>
      <c r="P185" s="100">
        <v>149997</v>
      </c>
      <c r="Q185" s="100">
        <v>22116</v>
      </c>
      <c r="R185" s="100" t="s">
        <v>1000</v>
      </c>
      <c r="S185" s="100" t="s">
        <v>1001</v>
      </c>
      <c r="T185" s="100" t="s">
        <v>106</v>
      </c>
      <c r="U185" s="101">
        <v>0</v>
      </c>
      <c r="V185" s="100" t="s">
        <v>649</v>
      </c>
      <c r="W185" s="100" t="s">
        <v>45</v>
      </c>
    </row>
    <row r="186" spans="1:23" ht="14.25">
      <c r="A186" s="100" t="str">
        <f t="shared" si="2"/>
        <v>Teisler 33272</v>
      </c>
      <c r="B186" s="100">
        <v>144493</v>
      </c>
      <c r="C186" s="100">
        <v>33272</v>
      </c>
      <c r="D186" s="100" t="s">
        <v>921</v>
      </c>
      <c r="E186" s="100" t="s">
        <v>824</v>
      </c>
      <c r="F186" s="100" t="s">
        <v>106</v>
      </c>
      <c r="G186" s="101" t="s">
        <v>697</v>
      </c>
      <c r="H186" s="100" t="s">
        <v>649</v>
      </c>
      <c r="I186" s="100" t="s">
        <v>45</v>
      </c>
      <c r="J186" s="101">
        <v>22</v>
      </c>
      <c r="O186" s="100" t="s">
        <v>1316</v>
      </c>
      <c r="P186" s="100">
        <v>144493</v>
      </c>
      <c r="Q186" s="100">
        <v>33272</v>
      </c>
      <c r="R186" s="100" t="s">
        <v>921</v>
      </c>
      <c r="S186" s="100" t="s">
        <v>824</v>
      </c>
      <c r="T186" s="100" t="s">
        <v>106</v>
      </c>
      <c r="U186" s="101" t="s">
        <v>697</v>
      </c>
      <c r="V186" s="100" t="s">
        <v>649</v>
      </c>
      <c r="W186" s="100" t="s">
        <v>45</v>
      </c>
    </row>
    <row r="187" spans="1:23" ht="14.25">
      <c r="A187" s="100" t="str">
        <f t="shared" si="2"/>
        <v>Tran 33300</v>
      </c>
      <c r="B187" s="100">
        <v>147220</v>
      </c>
      <c r="C187" s="100">
        <v>33300</v>
      </c>
      <c r="D187" s="100" t="s">
        <v>937</v>
      </c>
      <c r="E187" s="100" t="s">
        <v>938</v>
      </c>
      <c r="F187" s="100" t="s">
        <v>148</v>
      </c>
      <c r="G187" s="101" t="s">
        <v>699</v>
      </c>
      <c r="H187" s="100" t="s">
        <v>649</v>
      </c>
      <c r="I187" s="100" t="s">
        <v>45</v>
      </c>
      <c r="J187" s="101">
        <v>22</v>
      </c>
      <c r="O187" s="100" t="s">
        <v>1317</v>
      </c>
      <c r="P187" s="100">
        <v>147220</v>
      </c>
      <c r="Q187" s="100">
        <v>33300</v>
      </c>
      <c r="R187" s="100" t="s">
        <v>937</v>
      </c>
      <c r="S187" s="100" t="s">
        <v>938</v>
      </c>
      <c r="T187" s="100" t="s">
        <v>148</v>
      </c>
      <c r="U187" s="101" t="s">
        <v>699</v>
      </c>
      <c r="V187" s="100" t="s">
        <v>649</v>
      </c>
      <c r="W187" s="100" t="s">
        <v>45</v>
      </c>
    </row>
    <row r="188" spans="1:23" ht="14.25">
      <c r="A188" s="100" t="str">
        <f t="shared" si="2"/>
        <v>Tran 33306</v>
      </c>
      <c r="B188" s="100">
        <v>147226</v>
      </c>
      <c r="C188" s="100">
        <v>33306</v>
      </c>
      <c r="D188" s="100" t="s">
        <v>937</v>
      </c>
      <c r="E188" s="100" t="s">
        <v>941</v>
      </c>
      <c r="F188" s="100" t="s">
        <v>129</v>
      </c>
      <c r="G188" s="101" t="s">
        <v>976</v>
      </c>
      <c r="H188" s="100" t="s">
        <v>649</v>
      </c>
      <c r="I188" s="100" t="s">
        <v>45</v>
      </c>
      <c r="J188" s="101">
        <v>22</v>
      </c>
      <c r="O188" s="100" t="s">
        <v>1318</v>
      </c>
      <c r="P188" s="100">
        <v>147226</v>
      </c>
      <c r="Q188" s="100">
        <v>33306</v>
      </c>
      <c r="R188" s="100" t="s">
        <v>937</v>
      </c>
      <c r="S188" s="100" t="s">
        <v>941</v>
      </c>
      <c r="T188" s="100" t="s">
        <v>129</v>
      </c>
      <c r="U188" s="101" t="s">
        <v>976</v>
      </c>
      <c r="V188" s="100" t="s">
        <v>649</v>
      </c>
      <c r="W188" s="100" t="s">
        <v>45</v>
      </c>
    </row>
    <row r="189" spans="1:23" ht="14.25">
      <c r="A189" s="100" t="str">
        <f t="shared" si="2"/>
        <v>Vogt 15998</v>
      </c>
      <c r="B189" s="100">
        <v>106765</v>
      </c>
      <c r="C189" s="100">
        <v>15998</v>
      </c>
      <c r="D189" s="100" t="s">
        <v>305</v>
      </c>
      <c r="E189" s="100" t="s">
        <v>150</v>
      </c>
      <c r="F189" s="100" t="s">
        <v>104</v>
      </c>
      <c r="G189" s="101" t="s">
        <v>694</v>
      </c>
      <c r="H189" s="100" t="s">
        <v>649</v>
      </c>
      <c r="I189" s="100" t="s">
        <v>45</v>
      </c>
      <c r="J189" s="101">
        <v>22</v>
      </c>
      <c r="O189" s="100" t="s">
        <v>1319</v>
      </c>
      <c r="P189" s="100">
        <v>106765</v>
      </c>
      <c r="Q189" s="100">
        <v>15998</v>
      </c>
      <c r="R189" s="100" t="s">
        <v>305</v>
      </c>
      <c r="S189" s="100" t="s">
        <v>150</v>
      </c>
      <c r="T189" s="100" t="s">
        <v>104</v>
      </c>
      <c r="U189" s="101" t="s">
        <v>694</v>
      </c>
      <c r="V189" s="100" t="s">
        <v>649</v>
      </c>
      <c r="W189" s="100" t="s">
        <v>45</v>
      </c>
    </row>
    <row r="190" spans="1:23" ht="14.25">
      <c r="A190" s="100" t="str">
        <f t="shared" si="2"/>
        <v>Weidl 15349</v>
      </c>
      <c r="B190" s="100">
        <v>147291</v>
      </c>
      <c r="C190" s="100">
        <v>15349</v>
      </c>
      <c r="D190" s="100" t="s">
        <v>306</v>
      </c>
      <c r="E190" s="100" t="s">
        <v>299</v>
      </c>
      <c r="F190" s="100" t="s">
        <v>106</v>
      </c>
      <c r="G190" s="101" t="s">
        <v>976</v>
      </c>
      <c r="H190" s="100" t="s">
        <v>649</v>
      </c>
      <c r="I190" s="100" t="s">
        <v>45</v>
      </c>
      <c r="J190" s="101">
        <v>22</v>
      </c>
      <c r="O190" s="100" t="s">
        <v>1320</v>
      </c>
      <c r="P190" s="100">
        <v>147291</v>
      </c>
      <c r="Q190" s="100">
        <v>15349</v>
      </c>
      <c r="R190" s="100" t="s">
        <v>306</v>
      </c>
      <c r="S190" s="100" t="s">
        <v>299</v>
      </c>
      <c r="T190" s="100" t="s">
        <v>106</v>
      </c>
      <c r="U190" s="101" t="s">
        <v>976</v>
      </c>
      <c r="V190" s="100" t="s">
        <v>649</v>
      </c>
      <c r="W190" s="100" t="s">
        <v>45</v>
      </c>
    </row>
    <row r="191" spans="1:23" ht="14.25">
      <c r="A191" s="100" t="str">
        <f t="shared" si="2"/>
        <v>Deutsch 10653</v>
      </c>
      <c r="B191" s="100">
        <v>144519</v>
      </c>
      <c r="C191" s="100">
        <v>10653</v>
      </c>
      <c r="D191" s="100" t="s">
        <v>860</v>
      </c>
      <c r="E191" s="100" t="s">
        <v>819</v>
      </c>
      <c r="F191" s="100" t="s">
        <v>129</v>
      </c>
      <c r="G191" s="101" t="s">
        <v>694</v>
      </c>
      <c r="H191" s="100" t="s">
        <v>1002</v>
      </c>
      <c r="I191" s="100" t="s">
        <v>1003</v>
      </c>
      <c r="J191" s="101">
        <v>23</v>
      </c>
      <c r="O191" s="100" t="s">
        <v>1321</v>
      </c>
      <c r="P191" s="100">
        <v>144519</v>
      </c>
      <c r="Q191" s="100">
        <v>10653</v>
      </c>
      <c r="R191" s="100" t="s">
        <v>860</v>
      </c>
      <c r="S191" s="100" t="s">
        <v>819</v>
      </c>
      <c r="T191" s="100" t="s">
        <v>129</v>
      </c>
      <c r="U191" s="101" t="s">
        <v>694</v>
      </c>
      <c r="V191" s="100" t="s">
        <v>1002</v>
      </c>
      <c r="W191" s="100" t="s">
        <v>1003</v>
      </c>
    </row>
    <row r="192" spans="1:23" ht="14.25">
      <c r="A192" s="100" t="str">
        <f t="shared" si="2"/>
        <v>Deutsch 33262</v>
      </c>
      <c r="B192" s="100">
        <v>144518</v>
      </c>
      <c r="C192" s="100">
        <v>33262</v>
      </c>
      <c r="D192" s="100" t="s">
        <v>860</v>
      </c>
      <c r="E192" s="100" t="s">
        <v>247</v>
      </c>
      <c r="F192" s="100" t="s">
        <v>125</v>
      </c>
      <c r="G192" s="101" t="s">
        <v>699</v>
      </c>
      <c r="H192" s="100" t="s">
        <v>1002</v>
      </c>
      <c r="I192" s="100" t="s">
        <v>1003</v>
      </c>
      <c r="J192" s="101">
        <v>23</v>
      </c>
      <c r="O192" s="100" t="s">
        <v>1322</v>
      </c>
      <c r="P192" s="100">
        <v>144518</v>
      </c>
      <c r="Q192" s="100">
        <v>33262</v>
      </c>
      <c r="R192" s="100" t="s">
        <v>860</v>
      </c>
      <c r="S192" s="100" t="s">
        <v>247</v>
      </c>
      <c r="T192" s="100" t="s">
        <v>125</v>
      </c>
      <c r="U192" s="101" t="s">
        <v>699</v>
      </c>
      <c r="V192" s="100" t="s">
        <v>1002</v>
      </c>
      <c r="W192" s="100" t="s">
        <v>1003</v>
      </c>
    </row>
    <row r="193" spans="1:23" ht="14.25">
      <c r="A193" s="100" t="str">
        <f t="shared" si="2"/>
        <v>Hebenstreit 33063</v>
      </c>
      <c r="B193" s="100">
        <v>106992</v>
      </c>
      <c r="C193" s="100">
        <v>33063</v>
      </c>
      <c r="D193" s="100" t="s">
        <v>309</v>
      </c>
      <c r="E193" s="100" t="s">
        <v>86</v>
      </c>
      <c r="F193" s="100" t="s">
        <v>129</v>
      </c>
      <c r="G193" s="101" t="s">
        <v>699</v>
      </c>
      <c r="H193" s="100" t="s">
        <v>1002</v>
      </c>
      <c r="I193" s="100" t="s">
        <v>1003</v>
      </c>
      <c r="J193" s="101">
        <v>23</v>
      </c>
      <c r="O193" s="100" t="s">
        <v>1323</v>
      </c>
      <c r="P193" s="100">
        <v>106992</v>
      </c>
      <c r="Q193" s="100">
        <v>33063</v>
      </c>
      <c r="R193" s="100" t="s">
        <v>309</v>
      </c>
      <c r="S193" s="100" t="s">
        <v>86</v>
      </c>
      <c r="T193" s="100" t="s">
        <v>129</v>
      </c>
      <c r="U193" s="101" t="s">
        <v>699</v>
      </c>
      <c r="V193" s="100" t="s">
        <v>1002</v>
      </c>
      <c r="W193" s="100" t="s">
        <v>1003</v>
      </c>
    </row>
    <row r="194" spans="1:23" ht="14.25">
      <c r="A194" s="100" t="str">
        <f t="shared" si="2"/>
        <v>Jäckel 33211</v>
      </c>
      <c r="B194" s="100">
        <v>140059</v>
      </c>
      <c r="C194" s="100">
        <v>33211</v>
      </c>
      <c r="D194" s="100" t="s">
        <v>804</v>
      </c>
      <c r="E194" s="100" t="s">
        <v>341</v>
      </c>
      <c r="F194" s="100" t="s">
        <v>106</v>
      </c>
      <c r="G194" s="101" t="s">
        <v>699</v>
      </c>
      <c r="H194" s="100" t="s">
        <v>1002</v>
      </c>
      <c r="I194" s="100" t="s">
        <v>1003</v>
      </c>
      <c r="J194" s="101">
        <v>23</v>
      </c>
      <c r="O194" s="100" t="s">
        <v>1324</v>
      </c>
      <c r="P194" s="100">
        <v>140059</v>
      </c>
      <c r="Q194" s="100">
        <v>33211</v>
      </c>
      <c r="R194" s="100" t="s">
        <v>804</v>
      </c>
      <c r="S194" s="100" t="s">
        <v>341</v>
      </c>
      <c r="T194" s="100" t="s">
        <v>106</v>
      </c>
      <c r="U194" s="101" t="s">
        <v>699</v>
      </c>
      <c r="V194" s="100" t="s">
        <v>1002</v>
      </c>
      <c r="W194" s="100" t="s">
        <v>1003</v>
      </c>
    </row>
    <row r="195" spans="1:23" ht="14.25">
      <c r="A195" s="100" t="str">
        <f aca="true" t="shared" si="3" ref="A195:A258">D195&amp;" "&amp;C195</f>
        <v>Kastner 33139</v>
      </c>
      <c r="B195" s="100">
        <v>132595</v>
      </c>
      <c r="C195" s="100">
        <v>33139</v>
      </c>
      <c r="D195" s="100" t="s">
        <v>726</v>
      </c>
      <c r="E195" s="100" t="s">
        <v>59</v>
      </c>
      <c r="F195" s="100" t="s">
        <v>104</v>
      </c>
      <c r="G195" s="101" t="s">
        <v>699</v>
      </c>
      <c r="H195" s="100" t="s">
        <v>1002</v>
      </c>
      <c r="I195" s="100" t="s">
        <v>1003</v>
      </c>
      <c r="J195" s="101">
        <v>23</v>
      </c>
      <c r="O195" s="100" t="s">
        <v>1325</v>
      </c>
      <c r="P195" s="100">
        <v>132595</v>
      </c>
      <c r="Q195" s="100">
        <v>33139</v>
      </c>
      <c r="R195" s="100" t="s">
        <v>726</v>
      </c>
      <c r="S195" s="100" t="s">
        <v>59</v>
      </c>
      <c r="T195" s="100" t="s">
        <v>104</v>
      </c>
      <c r="U195" s="101" t="s">
        <v>699</v>
      </c>
      <c r="V195" s="100" t="s">
        <v>1002</v>
      </c>
      <c r="W195" s="100" t="s">
        <v>1003</v>
      </c>
    </row>
    <row r="196" spans="1:23" ht="14.25">
      <c r="A196" s="100" t="str">
        <f t="shared" si="3"/>
        <v>Krämer 33141</v>
      </c>
      <c r="B196" s="100">
        <v>132593</v>
      </c>
      <c r="C196" s="100">
        <v>33141</v>
      </c>
      <c r="D196" s="100" t="s">
        <v>772</v>
      </c>
      <c r="E196" s="100" t="s">
        <v>160</v>
      </c>
      <c r="F196" s="100" t="s">
        <v>106</v>
      </c>
      <c r="G196" s="101">
        <v>0</v>
      </c>
      <c r="H196" s="100" t="s">
        <v>1002</v>
      </c>
      <c r="I196" s="100" t="s">
        <v>1003</v>
      </c>
      <c r="J196" s="101">
        <v>23</v>
      </c>
      <c r="O196" s="100" t="s">
        <v>1326</v>
      </c>
      <c r="P196" s="100">
        <v>132593</v>
      </c>
      <c r="Q196" s="100">
        <v>33141</v>
      </c>
      <c r="R196" s="100" t="s">
        <v>772</v>
      </c>
      <c r="S196" s="100" t="s">
        <v>160</v>
      </c>
      <c r="T196" s="100" t="s">
        <v>106</v>
      </c>
      <c r="U196" s="101">
        <v>0</v>
      </c>
      <c r="V196" s="100" t="s">
        <v>1002</v>
      </c>
      <c r="W196" s="100" t="s">
        <v>1003</v>
      </c>
    </row>
    <row r="197" spans="1:23" ht="14.25">
      <c r="A197" s="100" t="str">
        <f t="shared" si="3"/>
        <v>Kuderna 15904</v>
      </c>
      <c r="B197" s="100">
        <v>67240</v>
      </c>
      <c r="C197" s="100">
        <v>15904</v>
      </c>
      <c r="D197" s="100" t="s">
        <v>313</v>
      </c>
      <c r="E197" s="100" t="s">
        <v>75</v>
      </c>
      <c r="F197" s="100" t="s">
        <v>106</v>
      </c>
      <c r="G197" s="101" t="s">
        <v>694</v>
      </c>
      <c r="H197" s="100" t="s">
        <v>1002</v>
      </c>
      <c r="I197" s="100" t="s">
        <v>1003</v>
      </c>
      <c r="J197" s="101">
        <v>23</v>
      </c>
      <c r="O197" s="100" t="s">
        <v>1327</v>
      </c>
      <c r="P197" s="100">
        <v>67240</v>
      </c>
      <c r="Q197" s="100">
        <v>15904</v>
      </c>
      <c r="R197" s="100" t="s">
        <v>313</v>
      </c>
      <c r="S197" s="100" t="s">
        <v>75</v>
      </c>
      <c r="T197" s="100" t="s">
        <v>106</v>
      </c>
      <c r="U197" s="101" t="s">
        <v>694</v>
      </c>
      <c r="V197" s="100" t="s">
        <v>1002</v>
      </c>
      <c r="W197" s="100" t="s">
        <v>1003</v>
      </c>
    </row>
    <row r="198" spans="1:23" ht="14.25">
      <c r="A198" s="100" t="str">
        <f t="shared" si="3"/>
        <v>Leonhardt 15793</v>
      </c>
      <c r="B198" s="100">
        <v>149951</v>
      </c>
      <c r="C198" s="100">
        <v>15793</v>
      </c>
      <c r="D198" s="100" t="s">
        <v>314</v>
      </c>
      <c r="E198" s="100" t="s">
        <v>315</v>
      </c>
      <c r="F198" s="100" t="s">
        <v>104</v>
      </c>
      <c r="G198" s="101"/>
      <c r="H198" s="100" t="s">
        <v>1002</v>
      </c>
      <c r="I198" s="100" t="s">
        <v>1003</v>
      </c>
      <c r="J198" s="101">
        <v>23</v>
      </c>
      <c r="O198" s="100" t="s">
        <v>1328</v>
      </c>
      <c r="P198" s="100">
        <v>149951</v>
      </c>
      <c r="Q198" s="100">
        <v>15793</v>
      </c>
      <c r="R198" s="100" t="s">
        <v>314</v>
      </c>
      <c r="S198" s="100" t="s">
        <v>315</v>
      </c>
      <c r="T198" s="100" t="s">
        <v>104</v>
      </c>
      <c r="U198" s="101"/>
      <c r="V198" s="100" t="s">
        <v>1002</v>
      </c>
      <c r="W198" s="100" t="s">
        <v>1003</v>
      </c>
    </row>
    <row r="199" spans="1:23" ht="14.25">
      <c r="A199" s="100" t="str">
        <f t="shared" si="3"/>
        <v>Liebitz 33310</v>
      </c>
      <c r="B199" s="100">
        <v>147236</v>
      </c>
      <c r="C199" s="100">
        <v>33310</v>
      </c>
      <c r="D199" s="100" t="s">
        <v>1004</v>
      </c>
      <c r="E199" s="100" t="s">
        <v>95</v>
      </c>
      <c r="F199" s="100" t="s">
        <v>106</v>
      </c>
      <c r="G199" s="101">
        <v>0</v>
      </c>
      <c r="H199" s="100" t="s">
        <v>1002</v>
      </c>
      <c r="I199" s="100" t="s">
        <v>1003</v>
      </c>
      <c r="J199" s="101">
        <v>23</v>
      </c>
      <c r="O199" s="100" t="s">
        <v>1329</v>
      </c>
      <c r="P199" s="100">
        <v>147236</v>
      </c>
      <c r="Q199" s="100">
        <v>33310</v>
      </c>
      <c r="R199" s="100" t="s">
        <v>1004</v>
      </c>
      <c r="S199" s="100" t="s">
        <v>95</v>
      </c>
      <c r="T199" s="100" t="s">
        <v>106</v>
      </c>
      <c r="U199" s="101">
        <v>0</v>
      </c>
      <c r="V199" s="100" t="s">
        <v>1002</v>
      </c>
      <c r="W199" s="100" t="s">
        <v>1003</v>
      </c>
    </row>
    <row r="200" spans="1:23" ht="14.25">
      <c r="A200" s="100" t="str">
        <f t="shared" si="3"/>
        <v>Mlotek 15954</v>
      </c>
      <c r="B200" s="100">
        <v>100355</v>
      </c>
      <c r="C200" s="100">
        <v>15954</v>
      </c>
      <c r="D200" s="100" t="s">
        <v>318</v>
      </c>
      <c r="E200" s="100" t="s">
        <v>254</v>
      </c>
      <c r="F200" s="100" t="s">
        <v>106</v>
      </c>
      <c r="G200" s="101" t="s">
        <v>694</v>
      </c>
      <c r="H200" s="100" t="s">
        <v>1002</v>
      </c>
      <c r="I200" s="100" t="s">
        <v>1003</v>
      </c>
      <c r="J200" s="101">
        <v>23</v>
      </c>
      <c r="O200" s="100" t="s">
        <v>1330</v>
      </c>
      <c r="P200" s="100">
        <v>100355</v>
      </c>
      <c r="Q200" s="100">
        <v>15954</v>
      </c>
      <c r="R200" s="100" t="s">
        <v>318</v>
      </c>
      <c r="S200" s="100" t="s">
        <v>254</v>
      </c>
      <c r="T200" s="100" t="s">
        <v>106</v>
      </c>
      <c r="U200" s="101" t="s">
        <v>694</v>
      </c>
      <c r="V200" s="100" t="s">
        <v>1002</v>
      </c>
      <c r="W200" s="100" t="s">
        <v>1003</v>
      </c>
    </row>
    <row r="201" spans="1:23" ht="14.25">
      <c r="A201" s="100" t="str">
        <f t="shared" si="3"/>
        <v>Schuster 4377</v>
      </c>
      <c r="B201" s="100">
        <v>146182</v>
      </c>
      <c r="C201" s="100">
        <v>4377</v>
      </c>
      <c r="D201" s="100" t="s">
        <v>817</v>
      </c>
      <c r="E201" s="100" t="s">
        <v>83</v>
      </c>
      <c r="F201" s="100" t="s">
        <v>104</v>
      </c>
      <c r="G201" s="101" t="s">
        <v>697</v>
      </c>
      <c r="H201" s="100" t="s">
        <v>1002</v>
      </c>
      <c r="I201" s="100" t="s">
        <v>1003</v>
      </c>
      <c r="J201" s="101">
        <v>23</v>
      </c>
      <c r="O201" s="100" t="s">
        <v>1331</v>
      </c>
      <c r="P201" s="100">
        <v>146182</v>
      </c>
      <c r="Q201" s="100">
        <v>4377</v>
      </c>
      <c r="R201" s="100" t="s">
        <v>817</v>
      </c>
      <c r="S201" s="100" t="s">
        <v>83</v>
      </c>
      <c r="T201" s="100" t="s">
        <v>104</v>
      </c>
      <c r="U201" s="101" t="s">
        <v>697</v>
      </c>
      <c r="V201" s="100" t="s">
        <v>1002</v>
      </c>
      <c r="W201" s="100" t="s">
        <v>1003</v>
      </c>
    </row>
    <row r="202" spans="1:23" ht="14.25">
      <c r="A202" s="100" t="str">
        <f t="shared" si="3"/>
        <v>Stichling 218</v>
      </c>
      <c r="B202" s="100">
        <v>146104</v>
      </c>
      <c r="C202" s="100">
        <v>218</v>
      </c>
      <c r="D202" s="100" t="s">
        <v>420</v>
      </c>
      <c r="E202" s="100" t="s">
        <v>228</v>
      </c>
      <c r="F202" s="100" t="s">
        <v>106</v>
      </c>
      <c r="G202" s="101" t="s">
        <v>694</v>
      </c>
      <c r="H202" s="100" t="s">
        <v>1002</v>
      </c>
      <c r="I202" s="100" t="s">
        <v>1003</v>
      </c>
      <c r="J202" s="101">
        <v>23</v>
      </c>
      <c r="O202" s="100" t="s">
        <v>1332</v>
      </c>
      <c r="P202" s="100">
        <v>146104</v>
      </c>
      <c r="Q202" s="100">
        <v>218</v>
      </c>
      <c r="R202" s="100" t="s">
        <v>420</v>
      </c>
      <c r="S202" s="100" t="s">
        <v>228</v>
      </c>
      <c r="T202" s="100" t="s">
        <v>106</v>
      </c>
      <c r="U202" s="101" t="s">
        <v>694</v>
      </c>
      <c r="V202" s="100" t="s">
        <v>1002</v>
      </c>
      <c r="W202" s="100" t="s">
        <v>1003</v>
      </c>
    </row>
    <row r="203" spans="1:23" ht="14.25">
      <c r="A203" s="100" t="str">
        <f t="shared" si="3"/>
        <v>Thatcher 15952</v>
      </c>
      <c r="B203" s="100">
        <v>100357</v>
      </c>
      <c r="C203" s="100">
        <v>15952</v>
      </c>
      <c r="D203" s="100" t="s">
        <v>321</v>
      </c>
      <c r="E203" s="100" t="s">
        <v>207</v>
      </c>
      <c r="F203" s="100" t="s">
        <v>106</v>
      </c>
      <c r="G203" s="101"/>
      <c r="H203" s="100" t="s">
        <v>1002</v>
      </c>
      <c r="I203" s="100" t="s">
        <v>1003</v>
      </c>
      <c r="J203" s="101">
        <v>23</v>
      </c>
      <c r="O203" s="100" t="s">
        <v>1333</v>
      </c>
      <c r="P203" s="100">
        <v>100357</v>
      </c>
      <c r="Q203" s="100">
        <v>15952</v>
      </c>
      <c r="R203" s="100" t="s">
        <v>321</v>
      </c>
      <c r="S203" s="100" t="s">
        <v>207</v>
      </c>
      <c r="T203" s="100" t="s">
        <v>106</v>
      </c>
      <c r="U203" s="101"/>
      <c r="V203" s="100" t="s">
        <v>1002</v>
      </c>
      <c r="W203" s="100" t="s">
        <v>1003</v>
      </c>
    </row>
    <row r="204" spans="1:23" ht="14.25">
      <c r="A204" s="100" t="str">
        <f t="shared" si="3"/>
        <v>Listmann 15905</v>
      </c>
      <c r="B204" s="100">
        <v>67249</v>
      </c>
      <c r="C204" s="100">
        <v>15905</v>
      </c>
      <c r="D204" s="100" t="s">
        <v>316</v>
      </c>
      <c r="E204" s="100" t="s">
        <v>317</v>
      </c>
      <c r="F204" s="100" t="s">
        <v>106</v>
      </c>
      <c r="G204" s="101"/>
      <c r="H204" s="100" t="s">
        <v>46</v>
      </c>
      <c r="I204" s="100" t="s">
        <v>46</v>
      </c>
      <c r="J204" s="101">
        <v>23</v>
      </c>
      <c r="O204" s="100" t="s">
        <v>1334</v>
      </c>
      <c r="P204" s="100">
        <v>67249</v>
      </c>
      <c r="Q204" s="100">
        <v>15905</v>
      </c>
      <c r="R204" s="100" t="s">
        <v>316</v>
      </c>
      <c r="S204" s="100" t="s">
        <v>317</v>
      </c>
      <c r="T204" s="100" t="s">
        <v>106</v>
      </c>
      <c r="U204" s="101"/>
      <c r="V204" s="100" t="s">
        <v>46</v>
      </c>
      <c r="W204" s="100" t="s">
        <v>46</v>
      </c>
    </row>
    <row r="205" spans="1:23" ht="14.25">
      <c r="A205" s="100" t="str">
        <f t="shared" si="3"/>
        <v>Oriakhel 33212</v>
      </c>
      <c r="B205" s="100">
        <v>140060</v>
      </c>
      <c r="C205" s="100">
        <v>33212</v>
      </c>
      <c r="D205" s="100" t="s">
        <v>805</v>
      </c>
      <c r="E205" s="100" t="s">
        <v>806</v>
      </c>
      <c r="F205" s="100" t="s">
        <v>106</v>
      </c>
      <c r="G205" s="101" t="s">
        <v>699</v>
      </c>
      <c r="H205" s="100" t="s">
        <v>46</v>
      </c>
      <c r="I205" s="100" t="s">
        <v>46</v>
      </c>
      <c r="J205" s="101">
        <v>23</v>
      </c>
      <c r="O205" s="100" t="s">
        <v>1335</v>
      </c>
      <c r="P205" s="100">
        <v>140060</v>
      </c>
      <c r="Q205" s="100">
        <v>33212</v>
      </c>
      <c r="R205" s="100" t="s">
        <v>805</v>
      </c>
      <c r="S205" s="100" t="s">
        <v>806</v>
      </c>
      <c r="T205" s="100" t="s">
        <v>106</v>
      </c>
      <c r="U205" s="101" t="s">
        <v>699</v>
      </c>
      <c r="V205" s="100" t="s">
        <v>46</v>
      </c>
      <c r="W205" s="100" t="s">
        <v>46</v>
      </c>
    </row>
    <row r="206" spans="1:23" ht="14.25">
      <c r="A206" s="100" t="str">
        <f t="shared" si="3"/>
        <v>Reich 15837</v>
      </c>
      <c r="B206" s="100">
        <v>153287</v>
      </c>
      <c r="C206" s="100">
        <v>15837</v>
      </c>
      <c r="D206" s="100" t="s">
        <v>320</v>
      </c>
      <c r="E206" s="100" t="s">
        <v>150</v>
      </c>
      <c r="F206" s="100" t="s">
        <v>104</v>
      </c>
      <c r="G206" s="101" t="s">
        <v>694</v>
      </c>
      <c r="H206" s="100" t="s">
        <v>46</v>
      </c>
      <c r="I206" s="100" t="s">
        <v>46</v>
      </c>
      <c r="J206" s="101">
        <v>23</v>
      </c>
      <c r="O206" s="100" t="s">
        <v>1336</v>
      </c>
      <c r="P206" s="100">
        <v>153287</v>
      </c>
      <c r="Q206" s="100">
        <v>15837</v>
      </c>
      <c r="R206" s="100" t="s">
        <v>320</v>
      </c>
      <c r="S206" s="100" t="s">
        <v>150</v>
      </c>
      <c r="T206" s="100" t="s">
        <v>104</v>
      </c>
      <c r="U206" s="101" t="s">
        <v>694</v>
      </c>
      <c r="V206" s="100" t="s">
        <v>46</v>
      </c>
      <c r="W206" s="100" t="s">
        <v>46</v>
      </c>
    </row>
    <row r="207" spans="1:23" ht="14.25">
      <c r="A207" s="100" t="str">
        <f t="shared" si="3"/>
        <v>Reich 15899</v>
      </c>
      <c r="B207" s="100">
        <v>67235</v>
      </c>
      <c r="C207" s="100">
        <v>15899</v>
      </c>
      <c r="D207" s="100" t="s">
        <v>320</v>
      </c>
      <c r="E207" s="100" t="s">
        <v>94</v>
      </c>
      <c r="F207" s="100" t="s">
        <v>104</v>
      </c>
      <c r="G207" s="101">
        <v>0</v>
      </c>
      <c r="H207" s="100" t="s">
        <v>46</v>
      </c>
      <c r="I207" s="100" t="s">
        <v>46</v>
      </c>
      <c r="J207" s="101">
        <v>22</v>
      </c>
      <c r="O207" s="100" t="s">
        <v>1337</v>
      </c>
      <c r="P207" s="100">
        <v>67235</v>
      </c>
      <c r="Q207" s="100">
        <v>15899</v>
      </c>
      <c r="R207" s="100" t="s">
        <v>320</v>
      </c>
      <c r="S207" s="100" t="s">
        <v>94</v>
      </c>
      <c r="T207" s="100" t="s">
        <v>104</v>
      </c>
      <c r="U207" s="101">
        <v>0</v>
      </c>
      <c r="V207" s="100" t="s">
        <v>46</v>
      </c>
      <c r="W207" s="100" t="s">
        <v>46</v>
      </c>
    </row>
    <row r="208" spans="1:23" ht="14.25">
      <c r="A208" s="100" t="str">
        <f t="shared" si="3"/>
        <v>Westram 15873</v>
      </c>
      <c r="B208" s="100">
        <v>153288</v>
      </c>
      <c r="C208" s="100">
        <v>15873</v>
      </c>
      <c r="D208" s="100" t="s">
        <v>1005</v>
      </c>
      <c r="E208" s="100" t="s">
        <v>322</v>
      </c>
      <c r="F208" s="100" t="s">
        <v>106</v>
      </c>
      <c r="G208" s="101" t="s">
        <v>699</v>
      </c>
      <c r="H208" s="100" t="s">
        <v>46</v>
      </c>
      <c r="I208" s="100" t="s">
        <v>46</v>
      </c>
      <c r="J208" s="101">
        <v>23</v>
      </c>
      <c r="O208" s="100" t="s">
        <v>1338</v>
      </c>
      <c r="P208" s="100">
        <v>153288</v>
      </c>
      <c r="Q208" s="100">
        <v>15873</v>
      </c>
      <c r="R208" s="100" t="s">
        <v>1005</v>
      </c>
      <c r="S208" s="100" t="s">
        <v>322</v>
      </c>
      <c r="T208" s="100" t="s">
        <v>106</v>
      </c>
      <c r="U208" s="101" t="s">
        <v>699</v>
      </c>
      <c r="V208" s="100" t="s">
        <v>46</v>
      </c>
      <c r="W208" s="100" t="s">
        <v>46</v>
      </c>
    </row>
    <row r="209" spans="1:23" ht="14.25">
      <c r="A209" s="100" t="str">
        <f t="shared" si="3"/>
        <v>Wright 15795</v>
      </c>
      <c r="B209" s="100">
        <v>149918</v>
      </c>
      <c r="C209" s="100">
        <v>15795</v>
      </c>
      <c r="D209" s="100" t="s">
        <v>323</v>
      </c>
      <c r="E209" s="100" t="s">
        <v>73</v>
      </c>
      <c r="F209" s="100" t="s">
        <v>104</v>
      </c>
      <c r="G209" s="101" t="s">
        <v>694</v>
      </c>
      <c r="H209" s="100" t="s">
        <v>46</v>
      </c>
      <c r="I209" s="100" t="s">
        <v>46</v>
      </c>
      <c r="J209" s="101">
        <v>23</v>
      </c>
      <c r="O209" s="100" t="s">
        <v>1339</v>
      </c>
      <c r="P209" s="100">
        <v>149918</v>
      </c>
      <c r="Q209" s="100">
        <v>15795</v>
      </c>
      <c r="R209" s="100" t="s">
        <v>323</v>
      </c>
      <c r="S209" s="100" t="s">
        <v>73</v>
      </c>
      <c r="T209" s="100" t="s">
        <v>104</v>
      </c>
      <c r="U209" s="101" t="s">
        <v>694</v>
      </c>
      <c r="V209" s="100" t="s">
        <v>46</v>
      </c>
      <c r="W209" s="100" t="s">
        <v>46</v>
      </c>
    </row>
    <row r="210" spans="1:23" ht="14.25">
      <c r="A210" s="100" t="str">
        <f t="shared" si="3"/>
        <v>Wright 15796</v>
      </c>
      <c r="B210" s="100">
        <v>149919</v>
      </c>
      <c r="C210" s="100">
        <v>15796</v>
      </c>
      <c r="D210" s="100" t="s">
        <v>323</v>
      </c>
      <c r="E210" s="100" t="s">
        <v>195</v>
      </c>
      <c r="F210" s="100" t="s">
        <v>104</v>
      </c>
      <c r="G210" s="101" t="s">
        <v>694</v>
      </c>
      <c r="H210" s="100" t="s">
        <v>46</v>
      </c>
      <c r="I210" s="100" t="s">
        <v>46</v>
      </c>
      <c r="J210" s="101">
        <v>23</v>
      </c>
      <c r="O210" s="100" t="s">
        <v>1340</v>
      </c>
      <c r="P210" s="100">
        <v>149919</v>
      </c>
      <c r="Q210" s="100">
        <v>15796</v>
      </c>
      <c r="R210" s="100" t="s">
        <v>323</v>
      </c>
      <c r="S210" s="100" t="s">
        <v>195</v>
      </c>
      <c r="T210" s="100" t="s">
        <v>104</v>
      </c>
      <c r="U210" s="101" t="s">
        <v>694</v>
      </c>
      <c r="V210" s="100" t="s">
        <v>46</v>
      </c>
      <c r="W210" s="100" t="s">
        <v>46</v>
      </c>
    </row>
    <row r="211" spans="1:23" ht="14.25">
      <c r="A211" s="100" t="str">
        <f t="shared" si="3"/>
        <v>Bigall 8100</v>
      </c>
      <c r="B211" s="100">
        <v>151340</v>
      </c>
      <c r="C211" s="100">
        <v>8100</v>
      </c>
      <c r="D211" s="100" t="s">
        <v>324</v>
      </c>
      <c r="E211" s="100" t="s">
        <v>153</v>
      </c>
      <c r="F211" s="100" t="s">
        <v>106</v>
      </c>
      <c r="G211" s="101" t="s">
        <v>696</v>
      </c>
      <c r="H211" s="100" t="s">
        <v>650</v>
      </c>
      <c r="I211" s="100" t="s">
        <v>25</v>
      </c>
      <c r="J211" s="101">
        <v>23</v>
      </c>
      <c r="O211" s="100" t="s">
        <v>1341</v>
      </c>
      <c r="P211" s="100">
        <v>151340</v>
      </c>
      <c r="Q211" s="100">
        <v>8100</v>
      </c>
      <c r="R211" s="100" t="s">
        <v>324</v>
      </c>
      <c r="S211" s="100" t="s">
        <v>153</v>
      </c>
      <c r="T211" s="100" t="s">
        <v>106</v>
      </c>
      <c r="U211" s="101" t="s">
        <v>696</v>
      </c>
      <c r="V211" s="100" t="s">
        <v>650</v>
      </c>
      <c r="W211" s="100" t="s">
        <v>25</v>
      </c>
    </row>
    <row r="212" spans="1:23" ht="14.25">
      <c r="A212" s="100" t="str">
        <f t="shared" si="3"/>
        <v>Bigall 8102</v>
      </c>
      <c r="B212" s="100">
        <v>151341</v>
      </c>
      <c r="C212" s="100">
        <v>8102</v>
      </c>
      <c r="D212" s="100" t="s">
        <v>324</v>
      </c>
      <c r="E212" s="100" t="s">
        <v>116</v>
      </c>
      <c r="F212" s="100" t="s">
        <v>104</v>
      </c>
      <c r="G212" s="101" t="s">
        <v>697</v>
      </c>
      <c r="H212" s="100" t="s">
        <v>650</v>
      </c>
      <c r="I212" s="100" t="s">
        <v>25</v>
      </c>
      <c r="J212" s="101">
        <v>23</v>
      </c>
      <c r="O212" s="100" t="s">
        <v>1342</v>
      </c>
      <c r="P212" s="100">
        <v>151341</v>
      </c>
      <c r="Q212" s="100">
        <v>8102</v>
      </c>
      <c r="R212" s="100" t="s">
        <v>324</v>
      </c>
      <c r="S212" s="100" t="s">
        <v>116</v>
      </c>
      <c r="T212" s="100" t="s">
        <v>104</v>
      </c>
      <c r="U212" s="101" t="s">
        <v>697</v>
      </c>
      <c r="V212" s="100" t="s">
        <v>650</v>
      </c>
      <c r="W212" s="100" t="s">
        <v>25</v>
      </c>
    </row>
    <row r="213" spans="1:23" ht="14.25">
      <c r="A213" s="100" t="str">
        <f t="shared" si="3"/>
        <v>Reß 33216</v>
      </c>
      <c r="B213" s="100">
        <v>140097</v>
      </c>
      <c r="C213" s="100">
        <v>33216</v>
      </c>
      <c r="D213" s="100" t="s">
        <v>809</v>
      </c>
      <c r="E213" s="100" t="s">
        <v>810</v>
      </c>
      <c r="F213" s="100" t="s">
        <v>104</v>
      </c>
      <c r="G213" s="101" t="s">
        <v>976</v>
      </c>
      <c r="H213" s="100" t="s">
        <v>650</v>
      </c>
      <c r="I213" s="100" t="s">
        <v>25</v>
      </c>
      <c r="J213" s="101">
        <v>22</v>
      </c>
      <c r="O213" s="100" t="s">
        <v>1343</v>
      </c>
      <c r="P213" s="100">
        <v>140097</v>
      </c>
      <c r="Q213" s="100">
        <v>33216</v>
      </c>
      <c r="R213" s="100" t="s">
        <v>809</v>
      </c>
      <c r="S213" s="100" t="s">
        <v>810</v>
      </c>
      <c r="T213" s="100" t="s">
        <v>104</v>
      </c>
      <c r="U213" s="101" t="s">
        <v>976</v>
      </c>
      <c r="V213" s="100" t="s">
        <v>650</v>
      </c>
      <c r="W213" s="100" t="s">
        <v>25</v>
      </c>
    </row>
    <row r="214" spans="1:23" ht="14.25">
      <c r="A214" s="100" t="str">
        <f t="shared" si="3"/>
        <v>Scheuermann 15081</v>
      </c>
      <c r="B214" s="100">
        <v>147330</v>
      </c>
      <c r="C214" s="100">
        <v>15081</v>
      </c>
      <c r="D214" s="100" t="s">
        <v>327</v>
      </c>
      <c r="E214" s="100" t="s">
        <v>332</v>
      </c>
      <c r="F214" s="100" t="s">
        <v>125</v>
      </c>
      <c r="G214" s="101" t="s">
        <v>694</v>
      </c>
      <c r="H214" s="100" t="s">
        <v>650</v>
      </c>
      <c r="I214" s="100" t="s">
        <v>25</v>
      </c>
      <c r="J214" s="101">
        <v>23</v>
      </c>
      <c r="O214" s="100" t="s">
        <v>1344</v>
      </c>
      <c r="P214" s="100">
        <v>147330</v>
      </c>
      <c r="Q214" s="100">
        <v>15081</v>
      </c>
      <c r="R214" s="100" t="s">
        <v>327</v>
      </c>
      <c r="S214" s="100" t="s">
        <v>332</v>
      </c>
      <c r="T214" s="100" t="s">
        <v>125</v>
      </c>
      <c r="U214" s="101" t="s">
        <v>694</v>
      </c>
      <c r="V214" s="100" t="s">
        <v>650</v>
      </c>
      <c r="W214" s="100" t="s">
        <v>25</v>
      </c>
    </row>
    <row r="215" spans="1:23" ht="14.25">
      <c r="A215" s="100" t="str">
        <f t="shared" si="3"/>
        <v>Scholz 15138</v>
      </c>
      <c r="B215" s="100">
        <v>151342</v>
      </c>
      <c r="C215" s="100">
        <v>15138</v>
      </c>
      <c r="D215" s="100" t="s">
        <v>334</v>
      </c>
      <c r="E215" s="100" t="s">
        <v>335</v>
      </c>
      <c r="F215" s="100" t="s">
        <v>125</v>
      </c>
      <c r="G215" s="101">
        <v>0</v>
      </c>
      <c r="H215" s="100" t="s">
        <v>650</v>
      </c>
      <c r="I215" s="100" t="s">
        <v>25</v>
      </c>
      <c r="J215" s="101">
        <v>23</v>
      </c>
      <c r="O215" s="100" t="s">
        <v>1345</v>
      </c>
      <c r="P215" s="100">
        <v>151342</v>
      </c>
      <c r="Q215" s="100">
        <v>15138</v>
      </c>
      <c r="R215" s="100" t="s">
        <v>334</v>
      </c>
      <c r="S215" s="100" t="s">
        <v>335</v>
      </c>
      <c r="T215" s="100" t="s">
        <v>125</v>
      </c>
      <c r="U215" s="101">
        <v>0</v>
      </c>
      <c r="V215" s="100" t="s">
        <v>650</v>
      </c>
      <c r="W215" s="100" t="s">
        <v>25</v>
      </c>
    </row>
    <row r="216" spans="1:23" ht="14.25">
      <c r="A216" s="100" t="str">
        <f t="shared" si="3"/>
        <v>Stapf 15220</v>
      </c>
      <c r="B216" s="100">
        <v>66960</v>
      </c>
      <c r="C216" s="100">
        <v>15220</v>
      </c>
      <c r="D216" s="100" t="s">
        <v>336</v>
      </c>
      <c r="E216" s="100" t="s">
        <v>317</v>
      </c>
      <c r="F216" s="100" t="s">
        <v>106</v>
      </c>
      <c r="G216" s="101" t="s">
        <v>697</v>
      </c>
      <c r="H216" s="100" t="s">
        <v>650</v>
      </c>
      <c r="I216" s="100" t="s">
        <v>25</v>
      </c>
      <c r="J216" s="101">
        <v>23</v>
      </c>
      <c r="O216" s="100" t="s">
        <v>1346</v>
      </c>
      <c r="P216" s="100">
        <v>66960</v>
      </c>
      <c r="Q216" s="100">
        <v>15220</v>
      </c>
      <c r="R216" s="100" t="s">
        <v>336</v>
      </c>
      <c r="S216" s="100" t="s">
        <v>317</v>
      </c>
      <c r="T216" s="100" t="s">
        <v>106</v>
      </c>
      <c r="U216" s="101" t="s">
        <v>697</v>
      </c>
      <c r="V216" s="100" t="s">
        <v>650</v>
      </c>
      <c r="W216" s="100" t="s">
        <v>25</v>
      </c>
    </row>
    <row r="217" spans="1:23" ht="14.25">
      <c r="A217" s="100" t="str">
        <f t="shared" si="3"/>
        <v>Verdecchia 15318</v>
      </c>
      <c r="B217" s="100">
        <v>88625</v>
      </c>
      <c r="C217" s="100">
        <v>15318</v>
      </c>
      <c r="D217" s="100" t="s">
        <v>818</v>
      </c>
      <c r="E217" s="100" t="s">
        <v>252</v>
      </c>
      <c r="F217" s="100" t="s">
        <v>118</v>
      </c>
      <c r="G217" s="101"/>
      <c r="H217" s="100" t="s">
        <v>650</v>
      </c>
      <c r="I217" s="100" t="s">
        <v>25</v>
      </c>
      <c r="J217" s="101">
        <v>23</v>
      </c>
      <c r="O217" s="100" t="s">
        <v>1347</v>
      </c>
      <c r="P217" s="100">
        <v>88625</v>
      </c>
      <c r="Q217" s="100">
        <v>15318</v>
      </c>
      <c r="R217" s="100" t="s">
        <v>818</v>
      </c>
      <c r="S217" s="100" t="s">
        <v>252</v>
      </c>
      <c r="T217" s="100" t="s">
        <v>118</v>
      </c>
      <c r="U217" s="101"/>
      <c r="V217" s="100" t="s">
        <v>650</v>
      </c>
      <c r="W217" s="100" t="s">
        <v>25</v>
      </c>
    </row>
    <row r="218" spans="1:23" ht="14.25">
      <c r="A218" s="100" t="str">
        <f t="shared" si="3"/>
        <v>Willems 15380</v>
      </c>
      <c r="B218" s="100">
        <v>151343</v>
      </c>
      <c r="C218" s="100">
        <v>15380</v>
      </c>
      <c r="D218" s="100" t="s">
        <v>337</v>
      </c>
      <c r="E218" s="100" t="s">
        <v>295</v>
      </c>
      <c r="F218" s="100" t="s">
        <v>106</v>
      </c>
      <c r="G218" s="101">
        <v>0</v>
      </c>
      <c r="H218" s="100" t="s">
        <v>650</v>
      </c>
      <c r="I218" s="100" t="s">
        <v>25</v>
      </c>
      <c r="J218" s="101">
        <v>23</v>
      </c>
      <c r="O218" s="100" t="s">
        <v>1348</v>
      </c>
      <c r="P218" s="100">
        <v>151343</v>
      </c>
      <c r="Q218" s="100">
        <v>15380</v>
      </c>
      <c r="R218" s="100" t="s">
        <v>337</v>
      </c>
      <c r="S218" s="100" t="s">
        <v>295</v>
      </c>
      <c r="T218" s="100" t="s">
        <v>106</v>
      </c>
      <c r="U218" s="101">
        <v>0</v>
      </c>
      <c r="V218" s="100" t="s">
        <v>650</v>
      </c>
      <c r="W218" s="100" t="s">
        <v>25</v>
      </c>
    </row>
    <row r="219" spans="1:23" ht="14.25">
      <c r="A219" s="100" t="str">
        <f t="shared" si="3"/>
        <v>Agerbo 15933</v>
      </c>
      <c r="B219" s="100">
        <v>67524</v>
      </c>
      <c r="C219" s="100">
        <v>15933</v>
      </c>
      <c r="D219" s="100" t="s">
        <v>1006</v>
      </c>
      <c r="E219" s="100" t="s">
        <v>1007</v>
      </c>
      <c r="F219" s="100" t="s">
        <v>106</v>
      </c>
      <c r="G219" s="101" t="s">
        <v>695</v>
      </c>
      <c r="H219" s="100" t="s">
        <v>651</v>
      </c>
      <c r="I219" s="100" t="s">
        <v>26</v>
      </c>
      <c r="J219" s="101">
        <v>23</v>
      </c>
      <c r="O219" s="100" t="s">
        <v>1349</v>
      </c>
      <c r="P219" s="100">
        <v>67524</v>
      </c>
      <c r="Q219" s="100">
        <v>15933</v>
      </c>
      <c r="R219" s="100" t="s">
        <v>1006</v>
      </c>
      <c r="S219" s="100" t="s">
        <v>1007</v>
      </c>
      <c r="T219" s="100" t="s">
        <v>106</v>
      </c>
      <c r="U219" s="101" t="s">
        <v>695</v>
      </c>
      <c r="V219" s="100" t="s">
        <v>651</v>
      </c>
      <c r="W219" s="100" t="s">
        <v>26</v>
      </c>
    </row>
    <row r="220" spans="1:23" ht="14.25">
      <c r="A220" s="100" t="str">
        <f t="shared" si="3"/>
        <v>Aust 8032</v>
      </c>
      <c r="B220" s="100">
        <v>67409</v>
      </c>
      <c r="C220" s="100">
        <v>8032</v>
      </c>
      <c r="D220" s="100" t="s">
        <v>422</v>
      </c>
      <c r="E220" s="100" t="s">
        <v>423</v>
      </c>
      <c r="F220" s="100" t="s">
        <v>106</v>
      </c>
      <c r="G220" s="101" t="s">
        <v>695</v>
      </c>
      <c r="H220" s="100" t="s">
        <v>651</v>
      </c>
      <c r="I220" s="100" t="s">
        <v>26</v>
      </c>
      <c r="J220" s="101">
        <v>23</v>
      </c>
      <c r="O220" s="100" t="s">
        <v>1350</v>
      </c>
      <c r="P220" s="100">
        <v>67409</v>
      </c>
      <c r="Q220" s="100">
        <v>8032</v>
      </c>
      <c r="R220" s="100" t="s">
        <v>422</v>
      </c>
      <c r="S220" s="100" t="s">
        <v>423</v>
      </c>
      <c r="T220" s="100" t="s">
        <v>106</v>
      </c>
      <c r="U220" s="101" t="s">
        <v>695</v>
      </c>
      <c r="V220" s="100" t="s">
        <v>651</v>
      </c>
      <c r="W220" s="100" t="s">
        <v>26</v>
      </c>
    </row>
    <row r="221" spans="1:23" ht="14.25">
      <c r="A221" s="100" t="str">
        <f t="shared" si="3"/>
        <v>Beier 28797</v>
      </c>
      <c r="B221" s="100">
        <v>104144</v>
      </c>
      <c r="C221" s="100">
        <v>28797</v>
      </c>
      <c r="D221" s="100" t="s">
        <v>917</v>
      </c>
      <c r="E221" s="100" t="s">
        <v>79</v>
      </c>
      <c r="F221" s="100" t="s">
        <v>106</v>
      </c>
      <c r="G221" s="101" t="s">
        <v>696</v>
      </c>
      <c r="H221" s="100" t="s">
        <v>651</v>
      </c>
      <c r="I221" s="100" t="s">
        <v>26</v>
      </c>
      <c r="J221" s="101">
        <v>23</v>
      </c>
      <c r="O221" s="100" t="s">
        <v>1351</v>
      </c>
      <c r="P221" s="100">
        <v>104144</v>
      </c>
      <c r="Q221" s="100">
        <v>28797</v>
      </c>
      <c r="R221" s="100" t="s">
        <v>917</v>
      </c>
      <c r="S221" s="100" t="s">
        <v>79</v>
      </c>
      <c r="T221" s="100" t="s">
        <v>106</v>
      </c>
      <c r="U221" s="101" t="s">
        <v>696</v>
      </c>
      <c r="V221" s="100" t="s">
        <v>651</v>
      </c>
      <c r="W221" s="100" t="s">
        <v>26</v>
      </c>
    </row>
    <row r="222" spans="1:23" ht="14.25">
      <c r="A222" s="100" t="str">
        <f t="shared" si="3"/>
        <v>Bergmann 17397</v>
      </c>
      <c r="B222" s="100">
        <v>148475</v>
      </c>
      <c r="C222" s="100">
        <v>17397</v>
      </c>
      <c r="D222" s="100" t="s">
        <v>1008</v>
      </c>
      <c r="E222" s="100" t="s">
        <v>368</v>
      </c>
      <c r="F222" s="100" t="s">
        <v>147</v>
      </c>
      <c r="G222" s="101" t="s">
        <v>695</v>
      </c>
      <c r="H222" s="100" t="s">
        <v>651</v>
      </c>
      <c r="I222" s="100" t="s">
        <v>26</v>
      </c>
      <c r="J222" s="101">
        <v>23</v>
      </c>
      <c r="O222" s="100" t="s">
        <v>1352</v>
      </c>
      <c r="P222" s="100">
        <v>148475</v>
      </c>
      <c r="Q222" s="100">
        <v>17397</v>
      </c>
      <c r="R222" s="100" t="s">
        <v>1008</v>
      </c>
      <c r="S222" s="100" t="s">
        <v>368</v>
      </c>
      <c r="T222" s="100" t="s">
        <v>147</v>
      </c>
      <c r="U222" s="101" t="s">
        <v>695</v>
      </c>
      <c r="V222" s="100" t="s">
        <v>651</v>
      </c>
      <c r="W222" s="100" t="s">
        <v>26</v>
      </c>
    </row>
    <row r="223" spans="1:23" ht="14.25">
      <c r="A223" s="100" t="str">
        <f t="shared" si="3"/>
        <v>Büchler 33349</v>
      </c>
      <c r="B223" s="100">
        <v>153230</v>
      </c>
      <c r="C223" s="100">
        <v>33349</v>
      </c>
      <c r="D223" s="100" t="s">
        <v>1009</v>
      </c>
      <c r="E223" s="100" t="s">
        <v>217</v>
      </c>
      <c r="F223" s="100" t="s">
        <v>104</v>
      </c>
      <c r="G223" s="101" t="s">
        <v>694</v>
      </c>
      <c r="H223" s="100" t="s">
        <v>651</v>
      </c>
      <c r="I223" s="100" t="s">
        <v>26</v>
      </c>
      <c r="J223" s="101">
        <v>23</v>
      </c>
      <c r="O223" s="100" t="s">
        <v>1353</v>
      </c>
      <c r="P223" s="100">
        <v>153230</v>
      </c>
      <c r="Q223" s="100">
        <v>33349</v>
      </c>
      <c r="R223" s="100" t="s">
        <v>1009</v>
      </c>
      <c r="S223" s="100" t="s">
        <v>217</v>
      </c>
      <c r="T223" s="100" t="s">
        <v>104</v>
      </c>
      <c r="U223" s="101" t="s">
        <v>694</v>
      </c>
      <c r="V223" s="100" t="s">
        <v>651</v>
      </c>
      <c r="W223" s="100" t="s">
        <v>26</v>
      </c>
    </row>
    <row r="224" spans="1:23" ht="14.25">
      <c r="A224" s="100" t="str">
        <f t="shared" si="3"/>
        <v>Canady 8183</v>
      </c>
      <c r="B224" s="100">
        <v>107078</v>
      </c>
      <c r="C224" s="100">
        <v>8183</v>
      </c>
      <c r="D224" s="100" t="s">
        <v>338</v>
      </c>
      <c r="E224" s="100" t="s">
        <v>214</v>
      </c>
      <c r="F224" s="100" t="s">
        <v>106</v>
      </c>
      <c r="G224" s="101">
        <v>0</v>
      </c>
      <c r="H224" s="100" t="s">
        <v>651</v>
      </c>
      <c r="I224" s="100" t="s">
        <v>26</v>
      </c>
      <c r="J224" s="101">
        <v>23</v>
      </c>
      <c r="O224" s="100" t="s">
        <v>1354</v>
      </c>
      <c r="P224" s="100">
        <v>107078</v>
      </c>
      <c r="Q224" s="100">
        <v>8183</v>
      </c>
      <c r="R224" s="100" t="s">
        <v>338</v>
      </c>
      <c r="S224" s="100" t="s">
        <v>214</v>
      </c>
      <c r="T224" s="100" t="s">
        <v>106</v>
      </c>
      <c r="U224" s="101">
        <v>0</v>
      </c>
      <c r="V224" s="100" t="s">
        <v>651</v>
      </c>
      <c r="W224" s="100" t="s">
        <v>26</v>
      </c>
    </row>
    <row r="225" spans="1:23" ht="14.25">
      <c r="A225" s="100" t="str">
        <f t="shared" si="3"/>
        <v>Collmann 8196</v>
      </c>
      <c r="B225" s="100">
        <v>153281</v>
      </c>
      <c r="C225" s="100">
        <v>8196</v>
      </c>
      <c r="D225" s="100" t="s">
        <v>339</v>
      </c>
      <c r="E225" s="100" t="s">
        <v>225</v>
      </c>
      <c r="F225" s="100" t="s">
        <v>125</v>
      </c>
      <c r="G225" s="101" t="s">
        <v>697</v>
      </c>
      <c r="H225" s="100" t="s">
        <v>651</v>
      </c>
      <c r="I225" s="100" t="s">
        <v>26</v>
      </c>
      <c r="J225" s="101">
        <v>22</v>
      </c>
      <c r="O225" s="100" t="s">
        <v>1355</v>
      </c>
      <c r="P225" s="100">
        <v>153281</v>
      </c>
      <c r="Q225" s="100">
        <v>8196</v>
      </c>
      <c r="R225" s="100" t="s">
        <v>339</v>
      </c>
      <c r="S225" s="100" t="s">
        <v>225</v>
      </c>
      <c r="T225" s="100" t="s">
        <v>125</v>
      </c>
      <c r="U225" s="101" t="s">
        <v>697</v>
      </c>
      <c r="V225" s="100" t="s">
        <v>651</v>
      </c>
      <c r="W225" s="100" t="s">
        <v>26</v>
      </c>
    </row>
    <row r="226" spans="1:23" ht="14.25">
      <c r="A226" s="100" t="str">
        <f t="shared" si="3"/>
        <v>Heine 8485</v>
      </c>
      <c r="B226" s="100">
        <v>100371</v>
      </c>
      <c r="C226" s="100">
        <v>8485</v>
      </c>
      <c r="D226" s="100" t="s">
        <v>402</v>
      </c>
      <c r="E226" s="100" t="s">
        <v>416</v>
      </c>
      <c r="F226" s="100" t="s">
        <v>104</v>
      </c>
      <c r="G226" s="101"/>
      <c r="H226" s="100" t="s">
        <v>651</v>
      </c>
      <c r="I226" s="100" t="s">
        <v>26</v>
      </c>
      <c r="J226" s="101">
        <v>23</v>
      </c>
      <c r="O226" s="100" t="s">
        <v>1356</v>
      </c>
      <c r="P226" s="100">
        <v>100371</v>
      </c>
      <c r="Q226" s="100">
        <v>8485</v>
      </c>
      <c r="R226" s="100" t="s">
        <v>402</v>
      </c>
      <c r="S226" s="100" t="s">
        <v>416</v>
      </c>
      <c r="T226" s="100" t="s">
        <v>104</v>
      </c>
      <c r="U226" s="101"/>
      <c r="V226" s="100" t="s">
        <v>651</v>
      </c>
      <c r="W226" s="100" t="s">
        <v>26</v>
      </c>
    </row>
    <row r="227" spans="1:23" ht="14.25">
      <c r="A227" s="100" t="str">
        <f t="shared" si="3"/>
        <v>Heller 8499</v>
      </c>
      <c r="B227" s="100">
        <v>145975</v>
      </c>
      <c r="C227" s="100">
        <v>8499</v>
      </c>
      <c r="D227" s="100" t="s">
        <v>755</v>
      </c>
      <c r="E227" s="100" t="s">
        <v>821</v>
      </c>
      <c r="F227" s="100" t="s">
        <v>118</v>
      </c>
      <c r="G227" s="101">
        <v>0</v>
      </c>
      <c r="H227" s="100" t="s">
        <v>651</v>
      </c>
      <c r="I227" s="100" t="s">
        <v>26</v>
      </c>
      <c r="J227" s="101">
        <v>23</v>
      </c>
      <c r="O227" s="100" t="s">
        <v>1357</v>
      </c>
      <c r="P227" s="100">
        <v>145975</v>
      </c>
      <c r="Q227" s="100">
        <v>8499</v>
      </c>
      <c r="R227" s="100" t="s">
        <v>755</v>
      </c>
      <c r="S227" s="100" t="s">
        <v>821</v>
      </c>
      <c r="T227" s="100" t="s">
        <v>118</v>
      </c>
      <c r="U227" s="101">
        <v>0</v>
      </c>
      <c r="V227" s="100" t="s">
        <v>651</v>
      </c>
      <c r="W227" s="100" t="s">
        <v>26</v>
      </c>
    </row>
    <row r="228" spans="1:23" ht="14.25">
      <c r="A228" s="100" t="str">
        <f t="shared" si="3"/>
        <v>Henneberg 33137</v>
      </c>
      <c r="B228" s="100">
        <v>132589</v>
      </c>
      <c r="C228" s="100">
        <v>33137</v>
      </c>
      <c r="D228" s="100" t="s">
        <v>725</v>
      </c>
      <c r="E228" s="100" t="s">
        <v>319</v>
      </c>
      <c r="F228" s="100" t="s">
        <v>106</v>
      </c>
      <c r="G228" s="101" t="s">
        <v>696</v>
      </c>
      <c r="H228" s="100" t="s">
        <v>651</v>
      </c>
      <c r="I228" s="100" t="s">
        <v>26</v>
      </c>
      <c r="J228" s="101">
        <v>23</v>
      </c>
      <c r="O228" s="100" t="s">
        <v>1358</v>
      </c>
      <c r="P228" s="100">
        <v>132589</v>
      </c>
      <c r="Q228" s="100">
        <v>33137</v>
      </c>
      <c r="R228" s="100" t="s">
        <v>725</v>
      </c>
      <c r="S228" s="100" t="s">
        <v>319</v>
      </c>
      <c r="T228" s="100" t="s">
        <v>106</v>
      </c>
      <c r="U228" s="101" t="s">
        <v>696</v>
      </c>
      <c r="V228" s="100" t="s">
        <v>651</v>
      </c>
      <c r="W228" s="100" t="s">
        <v>26</v>
      </c>
    </row>
    <row r="229" spans="1:23" ht="14.25">
      <c r="A229" s="100" t="str">
        <f t="shared" si="3"/>
        <v>Hernitschek 16386</v>
      </c>
      <c r="B229" s="100">
        <v>153282</v>
      </c>
      <c r="C229" s="100">
        <v>16386</v>
      </c>
      <c r="D229" s="100" t="s">
        <v>770</v>
      </c>
      <c r="E229" s="100" t="s">
        <v>67</v>
      </c>
      <c r="F229" s="100" t="s">
        <v>106</v>
      </c>
      <c r="G229" s="101" t="s">
        <v>695</v>
      </c>
      <c r="H229" s="100" t="s">
        <v>651</v>
      </c>
      <c r="I229" s="100" t="s">
        <v>26</v>
      </c>
      <c r="J229" s="101">
        <v>23</v>
      </c>
      <c r="O229" s="100" t="s">
        <v>1359</v>
      </c>
      <c r="P229" s="100">
        <v>153282</v>
      </c>
      <c r="Q229" s="100">
        <v>16386</v>
      </c>
      <c r="R229" s="100" t="s">
        <v>770</v>
      </c>
      <c r="S229" s="100" t="s">
        <v>67</v>
      </c>
      <c r="T229" s="100" t="s">
        <v>106</v>
      </c>
      <c r="U229" s="101" t="s">
        <v>695</v>
      </c>
      <c r="V229" s="100" t="s">
        <v>651</v>
      </c>
      <c r="W229" s="100" t="s">
        <v>26</v>
      </c>
    </row>
    <row r="230" spans="1:23" ht="14.25">
      <c r="A230" s="100" t="str">
        <f t="shared" si="3"/>
        <v>Hilgenberg 15602</v>
      </c>
      <c r="B230" s="100">
        <v>149940</v>
      </c>
      <c r="C230" s="100">
        <v>15602</v>
      </c>
      <c r="D230" s="100" t="s">
        <v>1010</v>
      </c>
      <c r="E230" s="100" t="s">
        <v>189</v>
      </c>
      <c r="F230" s="100" t="s">
        <v>106</v>
      </c>
      <c r="G230" s="101" t="s">
        <v>695</v>
      </c>
      <c r="H230" s="100" t="s">
        <v>651</v>
      </c>
      <c r="I230" s="100" t="s">
        <v>26</v>
      </c>
      <c r="J230" s="101">
        <v>23</v>
      </c>
      <c r="O230" s="100" t="s">
        <v>1360</v>
      </c>
      <c r="P230" s="100">
        <v>149940</v>
      </c>
      <c r="Q230" s="100">
        <v>15602</v>
      </c>
      <c r="R230" s="100" t="s">
        <v>1010</v>
      </c>
      <c r="S230" s="100" t="s">
        <v>189</v>
      </c>
      <c r="T230" s="100" t="s">
        <v>106</v>
      </c>
      <c r="U230" s="101" t="s">
        <v>695</v>
      </c>
      <c r="V230" s="100" t="s">
        <v>651</v>
      </c>
      <c r="W230" s="100" t="s">
        <v>26</v>
      </c>
    </row>
    <row r="231" spans="1:23" ht="14.25">
      <c r="A231" s="100" t="str">
        <f t="shared" si="3"/>
        <v>Hohl 10517</v>
      </c>
      <c r="B231" s="100">
        <v>154502</v>
      </c>
      <c r="C231" s="100">
        <v>10517</v>
      </c>
      <c r="D231" s="100" t="s">
        <v>1011</v>
      </c>
      <c r="E231" s="100" t="s">
        <v>239</v>
      </c>
      <c r="F231" s="100" t="s">
        <v>147</v>
      </c>
      <c r="G231" s="101">
        <v>0</v>
      </c>
      <c r="H231" s="100" t="s">
        <v>651</v>
      </c>
      <c r="I231" s="100" t="s">
        <v>26</v>
      </c>
      <c r="J231" s="101">
        <v>23</v>
      </c>
      <c r="O231" s="100" t="s">
        <v>1361</v>
      </c>
      <c r="P231" s="100">
        <v>154502</v>
      </c>
      <c r="Q231" s="100">
        <v>10517</v>
      </c>
      <c r="R231" s="100" t="s">
        <v>1011</v>
      </c>
      <c r="S231" s="100" t="s">
        <v>239</v>
      </c>
      <c r="T231" s="100" t="s">
        <v>147</v>
      </c>
      <c r="U231" s="101">
        <v>0</v>
      </c>
      <c r="V231" s="100" t="s">
        <v>651</v>
      </c>
      <c r="W231" s="100" t="s">
        <v>26</v>
      </c>
    </row>
    <row r="232" spans="1:23" ht="14.25">
      <c r="A232" s="100" t="str">
        <f t="shared" si="3"/>
        <v>Horn 33164</v>
      </c>
      <c r="B232" s="100">
        <v>135868</v>
      </c>
      <c r="C232" s="100">
        <v>33164</v>
      </c>
      <c r="D232" s="100" t="s">
        <v>775</v>
      </c>
      <c r="E232" s="100" t="s">
        <v>776</v>
      </c>
      <c r="F232" s="100" t="s">
        <v>106</v>
      </c>
      <c r="G232" s="101" t="s">
        <v>697</v>
      </c>
      <c r="H232" s="100" t="s">
        <v>651</v>
      </c>
      <c r="I232" s="100" t="s">
        <v>26</v>
      </c>
      <c r="J232" s="101">
        <v>23</v>
      </c>
      <c r="O232" s="100" t="s">
        <v>1362</v>
      </c>
      <c r="P232" s="100">
        <v>135868</v>
      </c>
      <c r="Q232" s="100">
        <v>33164</v>
      </c>
      <c r="R232" s="100" t="s">
        <v>775</v>
      </c>
      <c r="S232" s="100" t="s">
        <v>776</v>
      </c>
      <c r="T232" s="100" t="s">
        <v>106</v>
      </c>
      <c r="U232" s="101" t="s">
        <v>697</v>
      </c>
      <c r="V232" s="100" t="s">
        <v>651</v>
      </c>
      <c r="W232" s="100" t="s">
        <v>26</v>
      </c>
    </row>
    <row r="233" spans="1:23" ht="14.25">
      <c r="A233" s="100" t="str">
        <f t="shared" si="3"/>
        <v>Hübner 8570</v>
      </c>
      <c r="B233" s="100">
        <v>89170</v>
      </c>
      <c r="C233" s="100">
        <v>8570</v>
      </c>
      <c r="D233" s="100" t="s">
        <v>340</v>
      </c>
      <c r="E233" s="100" t="s">
        <v>342</v>
      </c>
      <c r="F233" s="100" t="s">
        <v>125</v>
      </c>
      <c r="G233" s="101" t="s">
        <v>697</v>
      </c>
      <c r="H233" s="100" t="s">
        <v>651</v>
      </c>
      <c r="I233" s="100" t="s">
        <v>26</v>
      </c>
      <c r="J233" s="101">
        <v>23</v>
      </c>
      <c r="O233" s="100" t="s">
        <v>1363</v>
      </c>
      <c r="P233" s="100">
        <v>89170</v>
      </c>
      <c r="Q233" s="100">
        <v>8570</v>
      </c>
      <c r="R233" s="100" t="s">
        <v>340</v>
      </c>
      <c r="S233" s="100" t="s">
        <v>342</v>
      </c>
      <c r="T233" s="100" t="s">
        <v>125</v>
      </c>
      <c r="U233" s="101" t="s">
        <v>697</v>
      </c>
      <c r="V233" s="100" t="s">
        <v>651</v>
      </c>
      <c r="W233" s="100" t="s">
        <v>26</v>
      </c>
    </row>
    <row r="234" spans="1:23" ht="14.25">
      <c r="A234" s="100" t="str">
        <f t="shared" si="3"/>
        <v>Jonasdofsky 26146</v>
      </c>
      <c r="B234" s="100">
        <v>120229</v>
      </c>
      <c r="C234" s="100">
        <v>26146</v>
      </c>
      <c r="D234" s="100" t="s">
        <v>866</v>
      </c>
      <c r="E234" s="100" t="s">
        <v>195</v>
      </c>
      <c r="F234" s="100" t="s">
        <v>106</v>
      </c>
      <c r="G234" s="101" t="s">
        <v>695</v>
      </c>
      <c r="H234" s="100" t="s">
        <v>651</v>
      </c>
      <c r="I234" s="100" t="s">
        <v>26</v>
      </c>
      <c r="J234" s="101">
        <v>23</v>
      </c>
      <c r="O234" s="100" t="s">
        <v>1364</v>
      </c>
      <c r="P234" s="100">
        <v>120229</v>
      </c>
      <c r="Q234" s="100">
        <v>26146</v>
      </c>
      <c r="R234" s="100" t="s">
        <v>866</v>
      </c>
      <c r="S234" s="100" t="s">
        <v>195</v>
      </c>
      <c r="T234" s="100" t="s">
        <v>106</v>
      </c>
      <c r="U234" s="101" t="s">
        <v>695</v>
      </c>
      <c r="V234" s="100" t="s">
        <v>651</v>
      </c>
      <c r="W234" s="100" t="s">
        <v>26</v>
      </c>
    </row>
    <row r="235" spans="1:23" ht="14.25">
      <c r="A235" s="100" t="str">
        <f t="shared" si="3"/>
        <v>Kallup 8619</v>
      </c>
      <c r="B235" s="100">
        <v>100433</v>
      </c>
      <c r="C235" s="100">
        <v>8619</v>
      </c>
      <c r="D235" s="100" t="s">
        <v>343</v>
      </c>
      <c r="E235" s="100" t="s">
        <v>59</v>
      </c>
      <c r="F235" s="100" t="s">
        <v>118</v>
      </c>
      <c r="G235" s="101" t="s">
        <v>697</v>
      </c>
      <c r="H235" s="100" t="s">
        <v>651</v>
      </c>
      <c r="I235" s="100" t="s">
        <v>26</v>
      </c>
      <c r="J235" s="101">
        <v>23</v>
      </c>
      <c r="O235" s="100" t="s">
        <v>1365</v>
      </c>
      <c r="P235" s="100">
        <v>100433</v>
      </c>
      <c r="Q235" s="100">
        <v>8619</v>
      </c>
      <c r="R235" s="100" t="s">
        <v>343</v>
      </c>
      <c r="S235" s="100" t="s">
        <v>59</v>
      </c>
      <c r="T235" s="100" t="s">
        <v>118</v>
      </c>
      <c r="U235" s="101" t="s">
        <v>697</v>
      </c>
      <c r="V235" s="100" t="s">
        <v>651</v>
      </c>
      <c r="W235" s="100" t="s">
        <v>26</v>
      </c>
    </row>
    <row r="236" spans="1:23" ht="14.25">
      <c r="A236" s="100" t="str">
        <f t="shared" si="3"/>
        <v>Kiel 33278</v>
      </c>
      <c r="B236" s="100">
        <v>146120</v>
      </c>
      <c r="C236" s="100">
        <v>33278</v>
      </c>
      <c r="D236" s="100" t="s">
        <v>925</v>
      </c>
      <c r="E236" s="100" t="s">
        <v>251</v>
      </c>
      <c r="F236" s="100" t="s">
        <v>129</v>
      </c>
      <c r="G236" s="101" t="s">
        <v>699</v>
      </c>
      <c r="H236" s="100" t="s">
        <v>651</v>
      </c>
      <c r="I236" s="100" t="s">
        <v>26</v>
      </c>
      <c r="J236" s="101">
        <v>23</v>
      </c>
      <c r="O236" s="100" t="s">
        <v>1366</v>
      </c>
      <c r="P236" s="100">
        <v>146120</v>
      </c>
      <c r="Q236" s="100">
        <v>33278</v>
      </c>
      <c r="R236" s="100" t="s">
        <v>925</v>
      </c>
      <c r="S236" s="100" t="s">
        <v>251</v>
      </c>
      <c r="T236" s="100" t="s">
        <v>129</v>
      </c>
      <c r="U236" s="101" t="s">
        <v>699</v>
      </c>
      <c r="V236" s="100" t="s">
        <v>651</v>
      </c>
      <c r="W236" s="100" t="s">
        <v>26</v>
      </c>
    </row>
    <row r="237" spans="1:23" ht="14.25">
      <c r="A237" s="100" t="str">
        <f t="shared" si="3"/>
        <v>Konieczny 18802</v>
      </c>
      <c r="B237" s="100">
        <v>146059</v>
      </c>
      <c r="C237" s="100">
        <v>18802</v>
      </c>
      <c r="D237" s="100" t="s">
        <v>344</v>
      </c>
      <c r="E237" s="100" t="s">
        <v>345</v>
      </c>
      <c r="F237" s="100" t="s">
        <v>106</v>
      </c>
      <c r="G237" s="101"/>
      <c r="H237" s="100" t="s">
        <v>651</v>
      </c>
      <c r="I237" s="100" t="s">
        <v>26</v>
      </c>
      <c r="J237" s="101">
        <v>23</v>
      </c>
      <c r="O237" s="100" t="s">
        <v>1367</v>
      </c>
      <c r="P237" s="100">
        <v>146059</v>
      </c>
      <c r="Q237" s="100">
        <v>18802</v>
      </c>
      <c r="R237" s="100" t="s">
        <v>344</v>
      </c>
      <c r="S237" s="100" t="s">
        <v>345</v>
      </c>
      <c r="T237" s="100" t="s">
        <v>106</v>
      </c>
      <c r="U237" s="101"/>
      <c r="V237" s="100" t="s">
        <v>651</v>
      </c>
      <c r="W237" s="100" t="s">
        <v>26</v>
      </c>
    </row>
    <row r="238" spans="1:23" ht="14.25">
      <c r="A238" s="100" t="str">
        <f t="shared" si="3"/>
        <v>Lauck 10572</v>
      </c>
      <c r="B238" s="100">
        <v>135941</v>
      </c>
      <c r="C238" s="100">
        <v>10572</v>
      </c>
      <c r="D238" s="100" t="s">
        <v>1012</v>
      </c>
      <c r="E238" s="100" t="s">
        <v>146</v>
      </c>
      <c r="F238" s="100" t="s">
        <v>106</v>
      </c>
      <c r="G238" s="101" t="s">
        <v>976</v>
      </c>
      <c r="H238" s="100" t="s">
        <v>651</v>
      </c>
      <c r="I238" s="100" t="s">
        <v>26</v>
      </c>
      <c r="J238" s="101">
        <v>22</v>
      </c>
      <c r="O238" s="100" t="s">
        <v>1368</v>
      </c>
      <c r="P238" s="100">
        <v>135941</v>
      </c>
      <c r="Q238" s="100">
        <v>10572</v>
      </c>
      <c r="R238" s="100" t="s">
        <v>1012</v>
      </c>
      <c r="S238" s="100" t="s">
        <v>146</v>
      </c>
      <c r="T238" s="100" t="s">
        <v>106</v>
      </c>
      <c r="U238" s="101" t="s">
        <v>976</v>
      </c>
      <c r="V238" s="100" t="s">
        <v>651</v>
      </c>
      <c r="W238" s="100" t="s">
        <v>26</v>
      </c>
    </row>
    <row r="239" spans="1:23" ht="14.25">
      <c r="A239" s="100" t="str">
        <f t="shared" si="3"/>
        <v>Mand 15876</v>
      </c>
      <c r="B239" s="100">
        <v>153283</v>
      </c>
      <c r="C239" s="100">
        <v>15876</v>
      </c>
      <c r="D239" s="100" t="s">
        <v>346</v>
      </c>
      <c r="E239" s="100" t="s">
        <v>347</v>
      </c>
      <c r="F239" s="100" t="s">
        <v>125</v>
      </c>
      <c r="G239" s="101" t="s">
        <v>694</v>
      </c>
      <c r="H239" s="100" t="s">
        <v>651</v>
      </c>
      <c r="I239" s="100" t="s">
        <v>26</v>
      </c>
      <c r="J239" s="101">
        <v>23</v>
      </c>
      <c r="O239" s="100" t="s">
        <v>1369</v>
      </c>
      <c r="P239" s="100">
        <v>153283</v>
      </c>
      <c r="Q239" s="100">
        <v>15876</v>
      </c>
      <c r="R239" s="100" t="s">
        <v>346</v>
      </c>
      <c r="S239" s="100" t="s">
        <v>347</v>
      </c>
      <c r="T239" s="100" t="s">
        <v>125</v>
      </c>
      <c r="U239" s="101" t="s">
        <v>694</v>
      </c>
      <c r="V239" s="100" t="s">
        <v>651</v>
      </c>
      <c r="W239" s="100" t="s">
        <v>26</v>
      </c>
    </row>
    <row r="240" spans="1:23" ht="14.25">
      <c r="A240" s="100" t="str">
        <f t="shared" si="3"/>
        <v>Mann 33351</v>
      </c>
      <c r="B240" s="100">
        <v>152134</v>
      </c>
      <c r="C240" s="100">
        <v>33351</v>
      </c>
      <c r="D240" s="100" t="s">
        <v>1013</v>
      </c>
      <c r="E240" s="100" t="s">
        <v>161</v>
      </c>
      <c r="F240" s="100" t="s">
        <v>106</v>
      </c>
      <c r="G240" s="101" t="s">
        <v>697</v>
      </c>
      <c r="H240" s="100" t="s">
        <v>651</v>
      </c>
      <c r="I240" s="100" t="s">
        <v>26</v>
      </c>
      <c r="J240" s="101">
        <v>23</v>
      </c>
      <c r="O240" s="100" t="s">
        <v>1370</v>
      </c>
      <c r="P240" s="100">
        <v>152134</v>
      </c>
      <c r="Q240" s="100">
        <v>33351</v>
      </c>
      <c r="R240" s="100" t="s">
        <v>1013</v>
      </c>
      <c r="S240" s="100" t="s">
        <v>161</v>
      </c>
      <c r="T240" s="100" t="s">
        <v>106</v>
      </c>
      <c r="U240" s="101" t="s">
        <v>697</v>
      </c>
      <c r="V240" s="100" t="s">
        <v>651</v>
      </c>
      <c r="W240" s="100" t="s">
        <v>26</v>
      </c>
    </row>
    <row r="241" spans="1:23" ht="14.25">
      <c r="A241" s="100" t="str">
        <f t="shared" si="3"/>
        <v>Moor 15613</v>
      </c>
      <c r="B241" s="100">
        <v>144470</v>
      </c>
      <c r="C241" s="100">
        <v>15613</v>
      </c>
      <c r="D241" s="100" t="s">
        <v>348</v>
      </c>
      <c r="E241" s="100" t="s">
        <v>349</v>
      </c>
      <c r="F241" s="100" t="s">
        <v>106</v>
      </c>
      <c r="G241" s="101" t="s">
        <v>695</v>
      </c>
      <c r="H241" s="100" t="s">
        <v>651</v>
      </c>
      <c r="I241" s="100" t="s">
        <v>26</v>
      </c>
      <c r="J241" s="101">
        <v>23</v>
      </c>
      <c r="O241" s="100" t="s">
        <v>1371</v>
      </c>
      <c r="P241" s="100">
        <v>144470</v>
      </c>
      <c r="Q241" s="100">
        <v>15613</v>
      </c>
      <c r="R241" s="100" t="s">
        <v>348</v>
      </c>
      <c r="S241" s="100" t="s">
        <v>349</v>
      </c>
      <c r="T241" s="100" t="s">
        <v>106</v>
      </c>
      <c r="U241" s="101" t="s">
        <v>695</v>
      </c>
      <c r="V241" s="100" t="s">
        <v>651</v>
      </c>
      <c r="W241" s="100" t="s">
        <v>26</v>
      </c>
    </row>
    <row r="242" spans="1:23" ht="14.25">
      <c r="A242" s="100" t="str">
        <f t="shared" si="3"/>
        <v>Morig 24826</v>
      </c>
      <c r="B242" s="100">
        <v>109606</v>
      </c>
      <c r="C242" s="100">
        <v>24826</v>
      </c>
      <c r="D242" s="100" t="s">
        <v>652</v>
      </c>
      <c r="E242" s="100" t="s">
        <v>95</v>
      </c>
      <c r="F242" s="100" t="s">
        <v>106</v>
      </c>
      <c r="G242" s="101" t="s">
        <v>695</v>
      </c>
      <c r="H242" s="100" t="s">
        <v>651</v>
      </c>
      <c r="I242" s="100" t="s">
        <v>26</v>
      </c>
      <c r="J242" s="101">
        <v>23</v>
      </c>
      <c r="O242" s="100" t="s">
        <v>1372</v>
      </c>
      <c r="P242" s="100">
        <v>109606</v>
      </c>
      <c r="Q242" s="100">
        <v>24826</v>
      </c>
      <c r="R242" s="100" t="s">
        <v>652</v>
      </c>
      <c r="S242" s="100" t="s">
        <v>95</v>
      </c>
      <c r="T242" s="100" t="s">
        <v>106</v>
      </c>
      <c r="U242" s="101" t="s">
        <v>695</v>
      </c>
      <c r="V242" s="100" t="s">
        <v>651</v>
      </c>
      <c r="W242" s="100" t="s">
        <v>26</v>
      </c>
    </row>
    <row r="243" spans="1:23" ht="14.25">
      <c r="A243" s="100" t="str">
        <f t="shared" si="3"/>
        <v>Müller 15972</v>
      </c>
      <c r="B243" s="100">
        <v>100344</v>
      </c>
      <c r="C243" s="100">
        <v>15972</v>
      </c>
      <c r="D243" s="100" t="s">
        <v>266</v>
      </c>
      <c r="E243" s="100" t="s">
        <v>79</v>
      </c>
      <c r="F243" s="100" t="s">
        <v>106</v>
      </c>
      <c r="G243" s="101" t="s">
        <v>694</v>
      </c>
      <c r="H243" s="100" t="s">
        <v>651</v>
      </c>
      <c r="I243" s="100" t="s">
        <v>26</v>
      </c>
      <c r="J243" s="101">
        <v>22</v>
      </c>
      <c r="O243" s="100" t="s">
        <v>1373</v>
      </c>
      <c r="P243" s="100">
        <v>100344</v>
      </c>
      <c r="Q243" s="100">
        <v>15972</v>
      </c>
      <c r="R243" s="100" t="s">
        <v>266</v>
      </c>
      <c r="S243" s="100" t="s">
        <v>79</v>
      </c>
      <c r="T243" s="100" t="s">
        <v>106</v>
      </c>
      <c r="U243" s="101" t="s">
        <v>694</v>
      </c>
      <c r="V243" s="100" t="s">
        <v>651</v>
      </c>
      <c r="W243" s="100" t="s">
        <v>26</v>
      </c>
    </row>
    <row r="244" spans="1:23" ht="14.25">
      <c r="A244" s="100" t="str">
        <f t="shared" si="3"/>
        <v>Özsoy 33149</v>
      </c>
      <c r="B244" s="100">
        <v>135812</v>
      </c>
      <c r="C244" s="100">
        <v>33149</v>
      </c>
      <c r="D244" s="100" t="s">
        <v>774</v>
      </c>
      <c r="E244" s="100" t="s">
        <v>729</v>
      </c>
      <c r="F244" s="100" t="s">
        <v>106</v>
      </c>
      <c r="G244" s="101" t="s">
        <v>697</v>
      </c>
      <c r="H244" s="100" t="s">
        <v>651</v>
      </c>
      <c r="I244" s="100" t="s">
        <v>26</v>
      </c>
      <c r="J244" s="101">
        <v>23</v>
      </c>
      <c r="O244" s="100" t="s">
        <v>1374</v>
      </c>
      <c r="P244" s="100">
        <v>135812</v>
      </c>
      <c r="Q244" s="100">
        <v>33149</v>
      </c>
      <c r="R244" s="100" t="s">
        <v>774</v>
      </c>
      <c r="S244" s="100" t="s">
        <v>729</v>
      </c>
      <c r="T244" s="100" t="s">
        <v>106</v>
      </c>
      <c r="U244" s="101" t="s">
        <v>697</v>
      </c>
      <c r="V244" s="100" t="s">
        <v>651</v>
      </c>
      <c r="W244" s="100" t="s">
        <v>26</v>
      </c>
    </row>
    <row r="245" spans="1:23" ht="14.25">
      <c r="A245" s="100" t="str">
        <f t="shared" si="3"/>
        <v>Raithel 15471</v>
      </c>
      <c r="B245" s="100">
        <v>149941</v>
      </c>
      <c r="C245" s="100">
        <v>15471</v>
      </c>
      <c r="D245" s="100" t="s">
        <v>1014</v>
      </c>
      <c r="E245" s="100" t="s">
        <v>416</v>
      </c>
      <c r="F245" s="100" t="s">
        <v>125</v>
      </c>
      <c r="G245" s="101" t="s">
        <v>694</v>
      </c>
      <c r="H245" s="100" t="s">
        <v>651</v>
      </c>
      <c r="I245" s="100" t="s">
        <v>26</v>
      </c>
      <c r="J245" s="101">
        <v>23</v>
      </c>
      <c r="O245" s="100" t="s">
        <v>1375</v>
      </c>
      <c r="P245" s="100">
        <v>149941</v>
      </c>
      <c r="Q245" s="100">
        <v>15471</v>
      </c>
      <c r="R245" s="100" t="s">
        <v>1014</v>
      </c>
      <c r="S245" s="100" t="s">
        <v>416</v>
      </c>
      <c r="T245" s="100" t="s">
        <v>125</v>
      </c>
      <c r="U245" s="101" t="s">
        <v>694</v>
      </c>
      <c r="V245" s="100" t="s">
        <v>651</v>
      </c>
      <c r="W245" s="100" t="s">
        <v>26</v>
      </c>
    </row>
    <row r="246" spans="1:23" ht="14.25">
      <c r="A246" s="100" t="str">
        <f t="shared" si="3"/>
        <v>Spangenberg 33357</v>
      </c>
      <c r="B246" s="100">
        <v>154447</v>
      </c>
      <c r="C246" s="100">
        <v>33357</v>
      </c>
      <c r="D246" s="100" t="s">
        <v>1015</v>
      </c>
      <c r="E246" s="100" t="s">
        <v>209</v>
      </c>
      <c r="F246" s="100" t="s">
        <v>106</v>
      </c>
      <c r="G246" s="101"/>
      <c r="H246" s="100" t="s">
        <v>651</v>
      </c>
      <c r="I246" s="100" t="s">
        <v>26</v>
      </c>
      <c r="J246" s="101">
        <v>23</v>
      </c>
      <c r="O246" s="100" t="s">
        <v>1376</v>
      </c>
      <c r="P246" s="100">
        <v>154447</v>
      </c>
      <c r="Q246" s="100">
        <v>33357</v>
      </c>
      <c r="R246" s="100" t="s">
        <v>1015</v>
      </c>
      <c r="S246" s="100" t="s">
        <v>209</v>
      </c>
      <c r="T246" s="100" t="s">
        <v>106</v>
      </c>
      <c r="U246" s="101"/>
      <c r="V246" s="100" t="s">
        <v>651</v>
      </c>
      <c r="W246" s="100" t="s">
        <v>26</v>
      </c>
    </row>
    <row r="247" spans="1:23" ht="14.25">
      <c r="A247" s="100" t="str">
        <f t="shared" si="3"/>
        <v>Teece 25587</v>
      </c>
      <c r="B247" s="100">
        <v>79779</v>
      </c>
      <c r="C247" s="100">
        <v>25587</v>
      </c>
      <c r="D247" s="100" t="s">
        <v>352</v>
      </c>
      <c r="E247" s="100" t="s">
        <v>120</v>
      </c>
      <c r="F247" s="100" t="s">
        <v>106</v>
      </c>
      <c r="G247" s="101"/>
      <c r="H247" s="100" t="s">
        <v>651</v>
      </c>
      <c r="I247" s="100" t="s">
        <v>26</v>
      </c>
      <c r="J247" s="101">
        <v>23</v>
      </c>
      <c r="O247" s="100" t="s">
        <v>1377</v>
      </c>
      <c r="P247" s="100">
        <v>79779</v>
      </c>
      <c r="Q247" s="100">
        <v>25587</v>
      </c>
      <c r="R247" s="100" t="s">
        <v>352</v>
      </c>
      <c r="S247" s="100" t="s">
        <v>120</v>
      </c>
      <c r="T247" s="100" t="s">
        <v>106</v>
      </c>
      <c r="U247" s="101"/>
      <c r="V247" s="100" t="s">
        <v>651</v>
      </c>
      <c r="W247" s="100" t="s">
        <v>26</v>
      </c>
    </row>
    <row r="248" spans="1:23" ht="14.25">
      <c r="A248" s="100" t="str">
        <f t="shared" si="3"/>
        <v>Vluggen 33360</v>
      </c>
      <c r="B248" s="100">
        <v>154501</v>
      </c>
      <c r="C248" s="100">
        <v>33360</v>
      </c>
      <c r="D248" s="100" t="s">
        <v>1016</v>
      </c>
      <c r="E248" s="100" t="s">
        <v>1017</v>
      </c>
      <c r="F248" s="100" t="s">
        <v>147</v>
      </c>
      <c r="G248" s="101">
        <v>0</v>
      </c>
      <c r="H248" s="100" t="s">
        <v>651</v>
      </c>
      <c r="I248" s="100" t="s">
        <v>26</v>
      </c>
      <c r="J248" s="101">
        <v>23</v>
      </c>
      <c r="O248" s="100" t="s">
        <v>1378</v>
      </c>
      <c r="P248" s="100">
        <v>154501</v>
      </c>
      <c r="Q248" s="100">
        <v>33360</v>
      </c>
      <c r="R248" s="100" t="s">
        <v>1016</v>
      </c>
      <c r="S248" s="100" t="s">
        <v>1017</v>
      </c>
      <c r="T248" s="100" t="s">
        <v>147</v>
      </c>
      <c r="U248" s="101">
        <v>0</v>
      </c>
      <c r="V248" s="100" t="s">
        <v>651</v>
      </c>
      <c r="W248" s="100" t="s">
        <v>26</v>
      </c>
    </row>
    <row r="249" spans="1:23" ht="14.25">
      <c r="A249" s="100" t="str">
        <f t="shared" si="3"/>
        <v>Weller 33350</v>
      </c>
      <c r="B249" s="100">
        <v>153231</v>
      </c>
      <c r="C249" s="100">
        <v>33350</v>
      </c>
      <c r="D249" s="100" t="s">
        <v>1018</v>
      </c>
      <c r="E249" s="100" t="s">
        <v>1019</v>
      </c>
      <c r="F249" s="100" t="s">
        <v>129</v>
      </c>
      <c r="G249" s="101" t="s">
        <v>698</v>
      </c>
      <c r="H249" s="100" t="s">
        <v>651</v>
      </c>
      <c r="I249" s="100" t="s">
        <v>26</v>
      </c>
      <c r="J249" s="101">
        <v>23</v>
      </c>
      <c r="O249" s="100" t="s">
        <v>1379</v>
      </c>
      <c r="P249" s="100">
        <v>153231</v>
      </c>
      <c r="Q249" s="100">
        <v>33350</v>
      </c>
      <c r="R249" s="100" t="s">
        <v>1018</v>
      </c>
      <c r="S249" s="100" t="s">
        <v>1019</v>
      </c>
      <c r="T249" s="100" t="s">
        <v>129</v>
      </c>
      <c r="U249" s="101" t="s">
        <v>698</v>
      </c>
      <c r="V249" s="100" t="s">
        <v>651</v>
      </c>
      <c r="W249" s="100" t="s">
        <v>26</v>
      </c>
    </row>
    <row r="250" spans="1:23" ht="14.25">
      <c r="A250" s="100" t="str">
        <f t="shared" si="3"/>
        <v>Winternheimer 26157</v>
      </c>
      <c r="B250" s="100">
        <v>147305</v>
      </c>
      <c r="C250" s="100">
        <v>26157</v>
      </c>
      <c r="D250" s="100" t="s">
        <v>353</v>
      </c>
      <c r="E250" s="100" t="s">
        <v>354</v>
      </c>
      <c r="F250" s="100" t="s">
        <v>106</v>
      </c>
      <c r="G250" s="101" t="s">
        <v>695</v>
      </c>
      <c r="H250" s="100" t="s">
        <v>651</v>
      </c>
      <c r="I250" s="100" t="s">
        <v>26</v>
      </c>
      <c r="J250" s="101">
        <v>23</v>
      </c>
      <c r="O250" s="100" t="s">
        <v>1380</v>
      </c>
      <c r="P250" s="100">
        <v>147305</v>
      </c>
      <c r="Q250" s="100">
        <v>26157</v>
      </c>
      <c r="R250" s="100" t="s">
        <v>353</v>
      </c>
      <c r="S250" s="100" t="s">
        <v>354</v>
      </c>
      <c r="T250" s="100" t="s">
        <v>106</v>
      </c>
      <c r="U250" s="101" t="s">
        <v>695</v>
      </c>
      <c r="V250" s="100" t="s">
        <v>651</v>
      </c>
      <c r="W250" s="100" t="s">
        <v>26</v>
      </c>
    </row>
    <row r="251" spans="1:23" ht="14.25">
      <c r="A251" s="100" t="str">
        <f t="shared" si="3"/>
        <v>Wolff 33095</v>
      </c>
      <c r="B251" s="100">
        <v>140146</v>
      </c>
      <c r="C251" s="100">
        <v>33095</v>
      </c>
      <c r="D251" s="100" t="s">
        <v>538</v>
      </c>
      <c r="E251" s="100" t="s">
        <v>702</v>
      </c>
      <c r="F251" s="100" t="s">
        <v>129</v>
      </c>
      <c r="G251" s="101" t="s">
        <v>694</v>
      </c>
      <c r="H251" s="100" t="s">
        <v>651</v>
      </c>
      <c r="I251" s="100" t="s">
        <v>26</v>
      </c>
      <c r="J251" s="101">
        <v>23</v>
      </c>
      <c r="O251" s="100" t="s">
        <v>1381</v>
      </c>
      <c r="P251" s="100">
        <v>140146</v>
      </c>
      <c r="Q251" s="100">
        <v>33095</v>
      </c>
      <c r="R251" s="100" t="s">
        <v>538</v>
      </c>
      <c r="S251" s="100" t="s">
        <v>702</v>
      </c>
      <c r="T251" s="100" t="s">
        <v>129</v>
      </c>
      <c r="U251" s="101" t="s">
        <v>694</v>
      </c>
      <c r="V251" s="100" t="s">
        <v>651</v>
      </c>
      <c r="W251" s="100" t="s">
        <v>26</v>
      </c>
    </row>
    <row r="252" spans="1:23" ht="14.25">
      <c r="A252" s="100" t="str">
        <f t="shared" si="3"/>
        <v>Coffey 33348</v>
      </c>
      <c r="B252" s="100">
        <v>153207</v>
      </c>
      <c r="C252" s="100">
        <v>33348</v>
      </c>
      <c r="D252" s="100" t="s">
        <v>1020</v>
      </c>
      <c r="E252" s="100" t="s">
        <v>228</v>
      </c>
      <c r="F252" s="100" t="s">
        <v>106</v>
      </c>
      <c r="G252" s="101">
        <v>0</v>
      </c>
      <c r="H252" s="100" t="s">
        <v>653</v>
      </c>
      <c r="I252" s="100" t="s">
        <v>27</v>
      </c>
      <c r="J252" s="101">
        <v>22</v>
      </c>
      <c r="O252" s="100" t="s">
        <v>1382</v>
      </c>
      <c r="P252" s="100">
        <v>153207</v>
      </c>
      <c r="Q252" s="100">
        <v>33348</v>
      </c>
      <c r="R252" s="100" t="s">
        <v>1020</v>
      </c>
      <c r="S252" s="100" t="s">
        <v>228</v>
      </c>
      <c r="T252" s="100" t="s">
        <v>106</v>
      </c>
      <c r="U252" s="101">
        <v>0</v>
      </c>
      <c r="V252" s="100" t="s">
        <v>653</v>
      </c>
      <c r="W252" s="100" t="s">
        <v>27</v>
      </c>
    </row>
    <row r="253" spans="1:23" ht="14.25">
      <c r="A253" s="100" t="str">
        <f t="shared" si="3"/>
        <v>Devine 8228</v>
      </c>
      <c r="B253" s="100">
        <v>106667</v>
      </c>
      <c r="C253" s="100">
        <v>8228</v>
      </c>
      <c r="D253" s="100" t="s">
        <v>355</v>
      </c>
      <c r="E253" s="100" t="s">
        <v>214</v>
      </c>
      <c r="F253" s="100" t="s">
        <v>125</v>
      </c>
      <c r="G253" s="101" t="s">
        <v>699</v>
      </c>
      <c r="H253" s="100" t="s">
        <v>653</v>
      </c>
      <c r="I253" s="100" t="s">
        <v>27</v>
      </c>
      <c r="J253" s="101">
        <v>22</v>
      </c>
      <c r="O253" s="100" t="s">
        <v>1383</v>
      </c>
      <c r="P253" s="100">
        <v>106667</v>
      </c>
      <c r="Q253" s="100">
        <v>8228</v>
      </c>
      <c r="R253" s="100" t="s">
        <v>355</v>
      </c>
      <c r="S253" s="100" t="s">
        <v>214</v>
      </c>
      <c r="T253" s="100" t="s">
        <v>125</v>
      </c>
      <c r="U253" s="101" t="s">
        <v>699</v>
      </c>
      <c r="V253" s="100" t="s">
        <v>653</v>
      </c>
      <c r="W253" s="100" t="s">
        <v>27</v>
      </c>
    </row>
    <row r="254" spans="1:23" ht="14.25">
      <c r="A254" s="100" t="str">
        <f t="shared" si="3"/>
        <v>Dietrich 8243</v>
      </c>
      <c r="B254" s="100">
        <v>106661</v>
      </c>
      <c r="C254" s="100">
        <v>8243</v>
      </c>
      <c r="D254" s="100" t="s">
        <v>356</v>
      </c>
      <c r="E254" s="100" t="s">
        <v>225</v>
      </c>
      <c r="F254" s="100" t="s">
        <v>125</v>
      </c>
      <c r="G254" s="101" t="s">
        <v>697</v>
      </c>
      <c r="H254" s="100" t="s">
        <v>653</v>
      </c>
      <c r="I254" s="100" t="s">
        <v>27</v>
      </c>
      <c r="J254" s="101">
        <v>22</v>
      </c>
      <c r="O254" s="100" t="s">
        <v>1384</v>
      </c>
      <c r="P254" s="100">
        <v>106661</v>
      </c>
      <c r="Q254" s="100">
        <v>8243</v>
      </c>
      <c r="R254" s="100" t="s">
        <v>356</v>
      </c>
      <c r="S254" s="100" t="s">
        <v>225</v>
      </c>
      <c r="T254" s="100" t="s">
        <v>125</v>
      </c>
      <c r="U254" s="101" t="s">
        <v>697</v>
      </c>
      <c r="V254" s="100" t="s">
        <v>653</v>
      </c>
      <c r="W254" s="100" t="s">
        <v>27</v>
      </c>
    </row>
    <row r="255" spans="1:23" ht="14.25">
      <c r="A255" s="100" t="str">
        <f t="shared" si="3"/>
        <v>Fischer 8315</v>
      </c>
      <c r="B255" s="100">
        <v>147381</v>
      </c>
      <c r="C255" s="100">
        <v>8315</v>
      </c>
      <c r="D255" s="100" t="s">
        <v>111</v>
      </c>
      <c r="E255" s="100" t="s">
        <v>132</v>
      </c>
      <c r="F255" s="100" t="s">
        <v>104</v>
      </c>
      <c r="G255" s="101" t="s">
        <v>697</v>
      </c>
      <c r="H255" s="100" t="s">
        <v>653</v>
      </c>
      <c r="I255" s="100" t="s">
        <v>27</v>
      </c>
      <c r="J255" s="101">
        <v>22</v>
      </c>
      <c r="O255" s="100" t="s">
        <v>1385</v>
      </c>
      <c r="P255" s="100">
        <v>147381</v>
      </c>
      <c r="Q255" s="100">
        <v>8315</v>
      </c>
      <c r="R255" s="100" t="s">
        <v>111</v>
      </c>
      <c r="S255" s="100" t="s">
        <v>132</v>
      </c>
      <c r="T255" s="100" t="s">
        <v>104</v>
      </c>
      <c r="U255" s="101" t="s">
        <v>697</v>
      </c>
      <c r="V255" s="100" t="s">
        <v>653</v>
      </c>
      <c r="W255" s="100" t="s">
        <v>27</v>
      </c>
    </row>
    <row r="256" spans="1:23" ht="14.25">
      <c r="A256" s="100" t="str">
        <f t="shared" si="3"/>
        <v>Heindl 8484</v>
      </c>
      <c r="B256" s="100">
        <v>149112</v>
      </c>
      <c r="C256" s="100">
        <v>8484</v>
      </c>
      <c r="D256" s="100" t="s">
        <v>358</v>
      </c>
      <c r="E256" s="100" t="s">
        <v>124</v>
      </c>
      <c r="F256" s="100" t="s">
        <v>118</v>
      </c>
      <c r="G256" s="101" t="s">
        <v>976</v>
      </c>
      <c r="H256" s="100" t="s">
        <v>653</v>
      </c>
      <c r="I256" s="100" t="s">
        <v>27</v>
      </c>
      <c r="J256" s="101">
        <v>22</v>
      </c>
      <c r="O256" s="100" t="s">
        <v>1386</v>
      </c>
      <c r="P256" s="100">
        <v>149112</v>
      </c>
      <c r="Q256" s="100">
        <v>8484</v>
      </c>
      <c r="R256" s="100" t="s">
        <v>358</v>
      </c>
      <c r="S256" s="100" t="s">
        <v>124</v>
      </c>
      <c r="T256" s="100" t="s">
        <v>118</v>
      </c>
      <c r="U256" s="101" t="s">
        <v>976</v>
      </c>
      <c r="V256" s="100" t="s">
        <v>653</v>
      </c>
      <c r="W256" s="100" t="s">
        <v>27</v>
      </c>
    </row>
    <row r="257" spans="1:23" ht="14.25">
      <c r="A257" s="100" t="str">
        <f t="shared" si="3"/>
        <v>Kimbell 15792</v>
      </c>
      <c r="B257" s="100">
        <v>51130</v>
      </c>
      <c r="C257" s="100">
        <v>15792</v>
      </c>
      <c r="D257" s="100" t="s">
        <v>362</v>
      </c>
      <c r="E257" s="100" t="s">
        <v>150</v>
      </c>
      <c r="F257" s="100" t="s">
        <v>106</v>
      </c>
      <c r="G257" s="101" t="s">
        <v>697</v>
      </c>
      <c r="H257" s="100" t="s">
        <v>653</v>
      </c>
      <c r="I257" s="100" t="s">
        <v>27</v>
      </c>
      <c r="J257" s="101">
        <v>22</v>
      </c>
      <c r="O257" s="100" t="s">
        <v>1387</v>
      </c>
      <c r="P257" s="100">
        <v>51130</v>
      </c>
      <c r="Q257" s="100">
        <v>15792</v>
      </c>
      <c r="R257" s="100" t="s">
        <v>362</v>
      </c>
      <c r="S257" s="100" t="s">
        <v>150</v>
      </c>
      <c r="T257" s="100" t="s">
        <v>106</v>
      </c>
      <c r="U257" s="101" t="s">
        <v>697</v>
      </c>
      <c r="V257" s="100" t="s">
        <v>653</v>
      </c>
      <c r="W257" s="100" t="s">
        <v>27</v>
      </c>
    </row>
    <row r="258" spans="1:23" ht="14.25">
      <c r="A258" s="100" t="str">
        <f t="shared" si="3"/>
        <v>Kümpel 33221</v>
      </c>
      <c r="B258" s="100">
        <v>140110</v>
      </c>
      <c r="C258" s="100">
        <v>33221</v>
      </c>
      <c r="D258" s="100" t="s">
        <v>861</v>
      </c>
      <c r="E258" s="100" t="s">
        <v>161</v>
      </c>
      <c r="F258" s="100" t="s">
        <v>106</v>
      </c>
      <c r="G258" s="101" t="s">
        <v>699</v>
      </c>
      <c r="H258" s="100" t="s">
        <v>653</v>
      </c>
      <c r="I258" s="100" t="s">
        <v>27</v>
      </c>
      <c r="J258" s="101">
        <v>22</v>
      </c>
      <c r="O258" s="100" t="s">
        <v>1388</v>
      </c>
      <c r="P258" s="100">
        <v>140110</v>
      </c>
      <c r="Q258" s="100">
        <v>33221</v>
      </c>
      <c r="R258" s="100" t="s">
        <v>861</v>
      </c>
      <c r="S258" s="100" t="s">
        <v>161</v>
      </c>
      <c r="T258" s="100" t="s">
        <v>106</v>
      </c>
      <c r="U258" s="101" t="s">
        <v>699</v>
      </c>
      <c r="V258" s="100" t="s">
        <v>653</v>
      </c>
      <c r="W258" s="100" t="s">
        <v>27</v>
      </c>
    </row>
    <row r="259" spans="1:23" ht="14.25">
      <c r="A259" s="100" t="str">
        <f aca="true" t="shared" si="4" ref="A259:A322">D259&amp;" "&amp;C259</f>
        <v>Neiczer 8875</v>
      </c>
      <c r="B259" s="100">
        <v>149111</v>
      </c>
      <c r="C259" s="100">
        <v>8875</v>
      </c>
      <c r="D259" s="100" t="s">
        <v>363</v>
      </c>
      <c r="E259" s="100" t="s">
        <v>364</v>
      </c>
      <c r="F259" s="100" t="s">
        <v>125</v>
      </c>
      <c r="G259" s="101" t="s">
        <v>697</v>
      </c>
      <c r="H259" s="100" t="s">
        <v>653</v>
      </c>
      <c r="I259" s="100" t="s">
        <v>27</v>
      </c>
      <c r="J259" s="101">
        <v>22</v>
      </c>
      <c r="O259" s="100" t="s">
        <v>1389</v>
      </c>
      <c r="P259" s="100">
        <v>149111</v>
      </c>
      <c r="Q259" s="100">
        <v>8875</v>
      </c>
      <c r="R259" s="100" t="s">
        <v>363</v>
      </c>
      <c r="S259" s="100" t="s">
        <v>364</v>
      </c>
      <c r="T259" s="100" t="s">
        <v>125</v>
      </c>
      <c r="U259" s="101" t="s">
        <v>697</v>
      </c>
      <c r="V259" s="100" t="s">
        <v>653</v>
      </c>
      <c r="W259" s="100" t="s">
        <v>27</v>
      </c>
    </row>
    <row r="260" spans="1:23" ht="14.25">
      <c r="A260" s="100" t="str">
        <f t="shared" si="4"/>
        <v>Rabe 33220</v>
      </c>
      <c r="B260" s="100">
        <v>140108</v>
      </c>
      <c r="C260" s="100">
        <v>33220</v>
      </c>
      <c r="D260" s="100" t="s">
        <v>862</v>
      </c>
      <c r="E260" s="100" t="s">
        <v>164</v>
      </c>
      <c r="F260" s="100" t="s">
        <v>106</v>
      </c>
      <c r="G260" s="101" t="s">
        <v>699</v>
      </c>
      <c r="H260" s="100" t="s">
        <v>653</v>
      </c>
      <c r="I260" s="100" t="s">
        <v>27</v>
      </c>
      <c r="J260" s="101">
        <v>22</v>
      </c>
      <c r="O260" s="100" t="s">
        <v>1390</v>
      </c>
      <c r="P260" s="100">
        <v>140108</v>
      </c>
      <c r="Q260" s="100">
        <v>33220</v>
      </c>
      <c r="R260" s="100" t="s">
        <v>862</v>
      </c>
      <c r="S260" s="100" t="s">
        <v>164</v>
      </c>
      <c r="T260" s="100" t="s">
        <v>106</v>
      </c>
      <c r="U260" s="101" t="s">
        <v>699</v>
      </c>
      <c r="V260" s="100" t="s">
        <v>653</v>
      </c>
      <c r="W260" s="100" t="s">
        <v>27</v>
      </c>
    </row>
    <row r="261" spans="1:23" ht="14.25">
      <c r="A261" s="100" t="str">
        <f t="shared" si="4"/>
        <v>Schäfer 15064</v>
      </c>
      <c r="B261" s="100">
        <v>154365</v>
      </c>
      <c r="C261" s="100">
        <v>15064</v>
      </c>
      <c r="D261" s="100" t="s">
        <v>294</v>
      </c>
      <c r="E261" s="100" t="s">
        <v>145</v>
      </c>
      <c r="F261" s="100" t="s">
        <v>125</v>
      </c>
      <c r="G261" s="101" t="s">
        <v>694</v>
      </c>
      <c r="H261" s="100" t="s">
        <v>653</v>
      </c>
      <c r="I261" s="100" t="s">
        <v>27</v>
      </c>
      <c r="J261" s="101">
        <v>22</v>
      </c>
      <c r="O261" s="100" t="s">
        <v>1391</v>
      </c>
      <c r="P261" s="100">
        <v>154365</v>
      </c>
      <c r="Q261" s="100">
        <v>15064</v>
      </c>
      <c r="R261" s="100" t="s">
        <v>294</v>
      </c>
      <c r="S261" s="100" t="s">
        <v>145</v>
      </c>
      <c r="T261" s="100" t="s">
        <v>125</v>
      </c>
      <c r="U261" s="101" t="s">
        <v>694</v>
      </c>
      <c r="V261" s="100" t="s">
        <v>653</v>
      </c>
      <c r="W261" s="100" t="s">
        <v>27</v>
      </c>
    </row>
    <row r="262" spans="1:23" ht="14.25">
      <c r="A262" s="100" t="str">
        <f t="shared" si="4"/>
        <v>Schley 15099</v>
      </c>
      <c r="B262" s="100">
        <v>100462</v>
      </c>
      <c r="C262" s="100">
        <v>15099</v>
      </c>
      <c r="D262" s="100" t="s">
        <v>365</v>
      </c>
      <c r="E262" s="100" t="s">
        <v>366</v>
      </c>
      <c r="F262" s="100" t="s">
        <v>125</v>
      </c>
      <c r="G262" s="101">
        <v>0</v>
      </c>
      <c r="H262" s="100" t="s">
        <v>653</v>
      </c>
      <c r="I262" s="100" t="s">
        <v>27</v>
      </c>
      <c r="J262" s="101">
        <v>22</v>
      </c>
      <c r="O262" s="100" t="s">
        <v>1392</v>
      </c>
      <c r="P262" s="100">
        <v>100462</v>
      </c>
      <c r="Q262" s="100">
        <v>15099</v>
      </c>
      <c r="R262" s="100" t="s">
        <v>365</v>
      </c>
      <c r="S262" s="100" t="s">
        <v>366</v>
      </c>
      <c r="T262" s="100" t="s">
        <v>125</v>
      </c>
      <c r="U262" s="101">
        <v>0</v>
      </c>
      <c r="V262" s="100" t="s">
        <v>653</v>
      </c>
      <c r="W262" s="100" t="s">
        <v>27</v>
      </c>
    </row>
    <row r="263" spans="1:23" ht="14.25">
      <c r="A263" s="100" t="str">
        <f t="shared" si="4"/>
        <v>Schley 15100</v>
      </c>
      <c r="B263" s="100">
        <v>154364</v>
      </c>
      <c r="C263" s="100">
        <v>15100</v>
      </c>
      <c r="D263" s="100" t="s">
        <v>365</v>
      </c>
      <c r="E263" s="100" t="s">
        <v>331</v>
      </c>
      <c r="F263" s="100" t="s">
        <v>125</v>
      </c>
      <c r="G263" s="101" t="s">
        <v>697</v>
      </c>
      <c r="H263" s="100" t="s">
        <v>653</v>
      </c>
      <c r="I263" s="100" t="s">
        <v>27</v>
      </c>
      <c r="J263" s="101">
        <v>22</v>
      </c>
      <c r="O263" s="100" t="s">
        <v>1393</v>
      </c>
      <c r="P263" s="100">
        <v>154364</v>
      </c>
      <c r="Q263" s="100">
        <v>15100</v>
      </c>
      <c r="R263" s="100" t="s">
        <v>365</v>
      </c>
      <c r="S263" s="100" t="s">
        <v>331</v>
      </c>
      <c r="T263" s="100" t="s">
        <v>125</v>
      </c>
      <c r="U263" s="101" t="s">
        <v>697</v>
      </c>
      <c r="V263" s="100" t="s">
        <v>653</v>
      </c>
      <c r="W263" s="100" t="s">
        <v>27</v>
      </c>
    </row>
    <row r="264" spans="1:23" ht="14.25">
      <c r="A264" s="100" t="str">
        <f t="shared" si="4"/>
        <v>Schuckart-Cramer 26526</v>
      </c>
      <c r="B264" s="100">
        <v>144521</v>
      </c>
      <c r="C264" s="100">
        <v>26526</v>
      </c>
      <c r="D264" s="100" t="s">
        <v>859</v>
      </c>
      <c r="E264" s="100" t="s">
        <v>136</v>
      </c>
      <c r="F264" s="100" t="s">
        <v>106</v>
      </c>
      <c r="G264" s="101" t="s">
        <v>697</v>
      </c>
      <c r="H264" s="100" t="s">
        <v>653</v>
      </c>
      <c r="I264" s="100" t="s">
        <v>27</v>
      </c>
      <c r="J264" s="101">
        <v>22</v>
      </c>
      <c r="O264" s="100" t="s">
        <v>1394</v>
      </c>
      <c r="P264" s="100">
        <v>144521</v>
      </c>
      <c r="Q264" s="100">
        <v>26526</v>
      </c>
      <c r="R264" s="100" t="s">
        <v>859</v>
      </c>
      <c r="S264" s="100" t="s">
        <v>136</v>
      </c>
      <c r="T264" s="100" t="s">
        <v>106</v>
      </c>
      <c r="U264" s="101" t="s">
        <v>697</v>
      </c>
      <c r="V264" s="100" t="s">
        <v>653</v>
      </c>
      <c r="W264" s="100" t="s">
        <v>27</v>
      </c>
    </row>
    <row r="265" spans="1:23" ht="14.25">
      <c r="A265" s="100" t="str">
        <f t="shared" si="4"/>
        <v>Seipel 15184</v>
      </c>
      <c r="B265" s="100">
        <v>100463</v>
      </c>
      <c r="C265" s="100">
        <v>15184</v>
      </c>
      <c r="D265" s="100" t="s">
        <v>557</v>
      </c>
      <c r="E265" s="100" t="s">
        <v>155</v>
      </c>
      <c r="F265" s="100" t="s">
        <v>125</v>
      </c>
      <c r="G265" s="101" t="s">
        <v>694</v>
      </c>
      <c r="H265" s="100" t="s">
        <v>653</v>
      </c>
      <c r="I265" s="100" t="s">
        <v>27</v>
      </c>
      <c r="J265" s="101">
        <v>22</v>
      </c>
      <c r="O265" s="100" t="s">
        <v>1395</v>
      </c>
      <c r="P265" s="100">
        <v>100463</v>
      </c>
      <c r="Q265" s="100">
        <v>15184</v>
      </c>
      <c r="R265" s="100" t="s">
        <v>557</v>
      </c>
      <c r="S265" s="100" t="s">
        <v>155</v>
      </c>
      <c r="T265" s="100" t="s">
        <v>125</v>
      </c>
      <c r="U265" s="101" t="s">
        <v>694</v>
      </c>
      <c r="V265" s="100" t="s">
        <v>653</v>
      </c>
      <c r="W265" s="100" t="s">
        <v>27</v>
      </c>
    </row>
    <row r="266" spans="1:23" ht="14.25">
      <c r="A266" s="100" t="str">
        <f t="shared" si="4"/>
        <v>Staudte 33042</v>
      </c>
      <c r="B266" s="100">
        <v>106947</v>
      </c>
      <c r="C266" s="100">
        <v>33042</v>
      </c>
      <c r="D266" s="100" t="s">
        <v>558</v>
      </c>
      <c r="E266" s="100" t="s">
        <v>164</v>
      </c>
      <c r="F266" s="100" t="s">
        <v>104</v>
      </c>
      <c r="G266" s="101" t="s">
        <v>694</v>
      </c>
      <c r="H266" s="100" t="s">
        <v>653</v>
      </c>
      <c r="I266" s="100" t="s">
        <v>27</v>
      </c>
      <c r="J266" s="101">
        <v>22</v>
      </c>
      <c r="O266" s="100" t="s">
        <v>1396</v>
      </c>
      <c r="P266" s="100">
        <v>106947</v>
      </c>
      <c r="Q266" s="100">
        <v>33042</v>
      </c>
      <c r="R266" s="100" t="s">
        <v>558</v>
      </c>
      <c r="S266" s="100" t="s">
        <v>164</v>
      </c>
      <c r="T266" s="100" t="s">
        <v>104</v>
      </c>
      <c r="U266" s="101" t="s">
        <v>694</v>
      </c>
      <c r="V266" s="100" t="s">
        <v>653</v>
      </c>
      <c r="W266" s="100" t="s">
        <v>27</v>
      </c>
    </row>
    <row r="267" spans="1:23" ht="14.25">
      <c r="A267" s="100" t="str">
        <f t="shared" si="4"/>
        <v>Staudte 33050</v>
      </c>
      <c r="B267" s="100">
        <v>106971</v>
      </c>
      <c r="C267" s="100">
        <v>33050</v>
      </c>
      <c r="D267" s="100" t="s">
        <v>558</v>
      </c>
      <c r="E267" s="100" t="s">
        <v>437</v>
      </c>
      <c r="F267" s="100" t="s">
        <v>125</v>
      </c>
      <c r="G267" s="101" t="s">
        <v>698</v>
      </c>
      <c r="H267" s="100" t="s">
        <v>653</v>
      </c>
      <c r="I267" s="100" t="s">
        <v>27</v>
      </c>
      <c r="J267" s="101">
        <v>22</v>
      </c>
      <c r="O267" s="100" t="s">
        <v>1397</v>
      </c>
      <c r="P267" s="100">
        <v>106971</v>
      </c>
      <c r="Q267" s="100">
        <v>33050</v>
      </c>
      <c r="R267" s="100" t="s">
        <v>558</v>
      </c>
      <c r="S267" s="100" t="s">
        <v>437</v>
      </c>
      <c r="T267" s="100" t="s">
        <v>125</v>
      </c>
      <c r="U267" s="101" t="s">
        <v>698</v>
      </c>
      <c r="V267" s="100" t="s">
        <v>653</v>
      </c>
      <c r="W267" s="100" t="s">
        <v>27</v>
      </c>
    </row>
    <row r="268" spans="1:23" ht="14.25">
      <c r="A268" s="100" t="str">
        <f t="shared" si="4"/>
        <v>Stelzer 15234</v>
      </c>
      <c r="B268" s="100">
        <v>153093</v>
      </c>
      <c r="C268" s="100">
        <v>15234</v>
      </c>
      <c r="D268" s="100" t="s">
        <v>1021</v>
      </c>
      <c r="E268" s="100" t="s">
        <v>127</v>
      </c>
      <c r="F268" s="100" t="s">
        <v>118</v>
      </c>
      <c r="G268" s="101">
        <v>0</v>
      </c>
      <c r="H268" s="100" t="s">
        <v>653</v>
      </c>
      <c r="I268" s="100" t="s">
        <v>27</v>
      </c>
      <c r="J268" s="101">
        <v>22</v>
      </c>
      <c r="O268" s="100" t="s">
        <v>1398</v>
      </c>
      <c r="P268" s="100">
        <v>153093</v>
      </c>
      <c r="Q268" s="100">
        <v>15234</v>
      </c>
      <c r="R268" s="100" t="s">
        <v>1021</v>
      </c>
      <c r="S268" s="100" t="s">
        <v>127</v>
      </c>
      <c r="T268" s="100" t="s">
        <v>118</v>
      </c>
      <c r="U268" s="101">
        <v>0</v>
      </c>
      <c r="V268" s="100" t="s">
        <v>653</v>
      </c>
      <c r="W268" s="100" t="s">
        <v>27</v>
      </c>
    </row>
    <row r="269" spans="1:23" ht="14.25">
      <c r="A269" s="100" t="str">
        <f t="shared" si="4"/>
        <v>Völker 15772</v>
      </c>
      <c r="B269" s="100">
        <v>152143</v>
      </c>
      <c r="C269" s="100">
        <v>15772</v>
      </c>
      <c r="D269" s="100" t="s">
        <v>560</v>
      </c>
      <c r="E269" s="100" t="s">
        <v>561</v>
      </c>
      <c r="F269" s="100" t="s">
        <v>125</v>
      </c>
      <c r="G269" s="101" t="s">
        <v>699</v>
      </c>
      <c r="H269" s="100" t="s">
        <v>653</v>
      </c>
      <c r="I269" s="100" t="s">
        <v>27</v>
      </c>
      <c r="J269" s="101">
        <v>22</v>
      </c>
      <c r="O269" s="100" t="s">
        <v>1399</v>
      </c>
      <c r="P269" s="100">
        <v>152143</v>
      </c>
      <c r="Q269" s="100">
        <v>15772</v>
      </c>
      <c r="R269" s="100" t="s">
        <v>560</v>
      </c>
      <c r="S269" s="100" t="s">
        <v>561</v>
      </c>
      <c r="T269" s="100" t="s">
        <v>125</v>
      </c>
      <c r="U269" s="101" t="s">
        <v>699</v>
      </c>
      <c r="V269" s="100" t="s">
        <v>653</v>
      </c>
      <c r="W269" s="100" t="s">
        <v>27</v>
      </c>
    </row>
    <row r="270" spans="1:23" ht="14.25">
      <c r="A270" s="100" t="str">
        <f t="shared" si="4"/>
        <v>Büttner 8175</v>
      </c>
      <c r="B270" s="100">
        <v>106652</v>
      </c>
      <c r="C270" s="100">
        <v>8175</v>
      </c>
      <c r="D270" s="100" t="s">
        <v>367</v>
      </c>
      <c r="E270" s="100" t="s">
        <v>160</v>
      </c>
      <c r="F270" s="100" t="s">
        <v>125</v>
      </c>
      <c r="G270" s="101">
        <v>0</v>
      </c>
      <c r="H270" s="100" t="s">
        <v>654</v>
      </c>
      <c r="I270" s="100" t="s">
        <v>28</v>
      </c>
      <c r="J270" s="101">
        <v>22</v>
      </c>
      <c r="O270" s="100" t="s">
        <v>1400</v>
      </c>
      <c r="P270" s="100">
        <v>106652</v>
      </c>
      <c r="Q270" s="100">
        <v>8175</v>
      </c>
      <c r="R270" s="100" t="s">
        <v>367</v>
      </c>
      <c r="S270" s="100" t="s">
        <v>160</v>
      </c>
      <c r="T270" s="100" t="s">
        <v>125</v>
      </c>
      <c r="U270" s="101">
        <v>0</v>
      </c>
      <c r="V270" s="100" t="s">
        <v>654</v>
      </c>
      <c r="W270" s="100" t="s">
        <v>28</v>
      </c>
    </row>
    <row r="271" spans="1:23" ht="14.25">
      <c r="A271" s="100" t="str">
        <f t="shared" si="4"/>
        <v>Obst 8900</v>
      </c>
      <c r="B271" s="100">
        <v>106651</v>
      </c>
      <c r="C271" s="100">
        <v>8900</v>
      </c>
      <c r="D271" s="100" t="s">
        <v>350</v>
      </c>
      <c r="E271" s="100" t="s">
        <v>368</v>
      </c>
      <c r="F271" s="100" t="s">
        <v>104</v>
      </c>
      <c r="G271" s="101" t="s">
        <v>694</v>
      </c>
      <c r="H271" s="100" t="s">
        <v>654</v>
      </c>
      <c r="I271" s="100" t="s">
        <v>28</v>
      </c>
      <c r="J271" s="101">
        <v>22</v>
      </c>
      <c r="O271" s="100" t="s">
        <v>1401</v>
      </c>
      <c r="P271" s="100">
        <v>106651</v>
      </c>
      <c r="Q271" s="100">
        <v>8900</v>
      </c>
      <c r="R271" s="100" t="s">
        <v>350</v>
      </c>
      <c r="S271" s="100" t="s">
        <v>368</v>
      </c>
      <c r="T271" s="100" t="s">
        <v>104</v>
      </c>
      <c r="U271" s="101" t="s">
        <v>694</v>
      </c>
      <c r="V271" s="100" t="s">
        <v>654</v>
      </c>
      <c r="W271" s="100" t="s">
        <v>28</v>
      </c>
    </row>
    <row r="272" spans="1:23" ht="14.25">
      <c r="A272" s="100" t="str">
        <f t="shared" si="4"/>
        <v>Obst 8901</v>
      </c>
      <c r="B272" s="100">
        <v>106650</v>
      </c>
      <c r="C272" s="100">
        <v>8901</v>
      </c>
      <c r="D272" s="100" t="s">
        <v>350</v>
      </c>
      <c r="E272" s="100" t="s">
        <v>369</v>
      </c>
      <c r="F272" s="100" t="s">
        <v>125</v>
      </c>
      <c r="G272" s="101" t="s">
        <v>697</v>
      </c>
      <c r="H272" s="100" t="s">
        <v>654</v>
      </c>
      <c r="I272" s="100" t="s">
        <v>28</v>
      </c>
      <c r="J272" s="101">
        <v>22</v>
      </c>
      <c r="O272" s="100" t="s">
        <v>1402</v>
      </c>
      <c r="P272" s="100">
        <v>106650</v>
      </c>
      <c r="Q272" s="100">
        <v>8901</v>
      </c>
      <c r="R272" s="100" t="s">
        <v>350</v>
      </c>
      <c r="S272" s="100" t="s">
        <v>369</v>
      </c>
      <c r="T272" s="100" t="s">
        <v>125</v>
      </c>
      <c r="U272" s="101" t="s">
        <v>697</v>
      </c>
      <c r="V272" s="100" t="s">
        <v>654</v>
      </c>
      <c r="W272" s="100" t="s">
        <v>28</v>
      </c>
    </row>
    <row r="273" spans="1:23" ht="14.25">
      <c r="A273" s="100" t="str">
        <f t="shared" si="4"/>
        <v>Olbrich 8904</v>
      </c>
      <c r="B273" s="100">
        <v>106653</v>
      </c>
      <c r="C273" s="100">
        <v>8904</v>
      </c>
      <c r="D273" s="100" t="s">
        <v>370</v>
      </c>
      <c r="E273" s="100" t="s">
        <v>124</v>
      </c>
      <c r="F273" s="100" t="s">
        <v>104</v>
      </c>
      <c r="G273" s="101" t="s">
        <v>697</v>
      </c>
      <c r="H273" s="100" t="s">
        <v>654</v>
      </c>
      <c r="I273" s="100" t="s">
        <v>28</v>
      </c>
      <c r="J273" s="101">
        <v>22</v>
      </c>
      <c r="O273" s="100" t="s">
        <v>1403</v>
      </c>
      <c r="P273" s="100">
        <v>106653</v>
      </c>
      <c r="Q273" s="100">
        <v>8904</v>
      </c>
      <c r="R273" s="100" t="s">
        <v>370</v>
      </c>
      <c r="S273" s="100" t="s">
        <v>124</v>
      </c>
      <c r="T273" s="100" t="s">
        <v>104</v>
      </c>
      <c r="U273" s="101" t="s">
        <v>697</v>
      </c>
      <c r="V273" s="100" t="s">
        <v>654</v>
      </c>
      <c r="W273" s="100" t="s">
        <v>28</v>
      </c>
    </row>
    <row r="274" spans="1:23" ht="14.25">
      <c r="A274" s="100" t="str">
        <f t="shared" si="4"/>
        <v>Olbrich 15892</v>
      </c>
      <c r="B274" s="100">
        <v>67428</v>
      </c>
      <c r="C274" s="100">
        <v>15892</v>
      </c>
      <c r="D274" s="100" t="s">
        <v>370</v>
      </c>
      <c r="E274" s="100" t="s">
        <v>159</v>
      </c>
      <c r="F274" s="100" t="s">
        <v>104</v>
      </c>
      <c r="G274" s="101" t="s">
        <v>697</v>
      </c>
      <c r="H274" s="100" t="s">
        <v>654</v>
      </c>
      <c r="I274" s="100" t="s">
        <v>28</v>
      </c>
      <c r="J274" s="101">
        <v>22</v>
      </c>
      <c r="O274" s="100" t="s">
        <v>1404</v>
      </c>
      <c r="P274" s="100">
        <v>67428</v>
      </c>
      <c r="Q274" s="100">
        <v>15892</v>
      </c>
      <c r="R274" s="100" t="s">
        <v>370</v>
      </c>
      <c r="S274" s="100" t="s">
        <v>159</v>
      </c>
      <c r="T274" s="100" t="s">
        <v>104</v>
      </c>
      <c r="U274" s="101" t="s">
        <v>697</v>
      </c>
      <c r="V274" s="100" t="s">
        <v>654</v>
      </c>
      <c r="W274" s="100" t="s">
        <v>28</v>
      </c>
    </row>
    <row r="275" spans="1:23" ht="14.25">
      <c r="A275" s="100" t="str">
        <f t="shared" si="4"/>
        <v>Tippmann 15287</v>
      </c>
      <c r="B275" s="100">
        <v>106649</v>
      </c>
      <c r="C275" s="100">
        <v>15287</v>
      </c>
      <c r="D275" s="100" t="s">
        <v>371</v>
      </c>
      <c r="E275" s="100" t="s">
        <v>372</v>
      </c>
      <c r="F275" s="100" t="s">
        <v>118</v>
      </c>
      <c r="G275" s="101" t="s">
        <v>976</v>
      </c>
      <c r="H275" s="100" t="s">
        <v>654</v>
      </c>
      <c r="I275" s="100" t="s">
        <v>28</v>
      </c>
      <c r="J275" s="101">
        <v>22</v>
      </c>
      <c r="O275" s="100" t="s">
        <v>1405</v>
      </c>
      <c r="P275" s="100">
        <v>106649</v>
      </c>
      <c r="Q275" s="100">
        <v>15287</v>
      </c>
      <c r="R275" s="100" t="s">
        <v>371</v>
      </c>
      <c r="S275" s="100" t="s">
        <v>372</v>
      </c>
      <c r="T275" s="100" t="s">
        <v>118</v>
      </c>
      <c r="U275" s="101" t="s">
        <v>976</v>
      </c>
      <c r="V275" s="100" t="s">
        <v>654</v>
      </c>
      <c r="W275" s="100" t="s">
        <v>28</v>
      </c>
    </row>
    <row r="276" spans="1:23" ht="14.25">
      <c r="A276" s="100" t="str">
        <f t="shared" si="4"/>
        <v>Uhlig 15305</v>
      </c>
      <c r="B276" s="100">
        <v>100689</v>
      </c>
      <c r="C276" s="100">
        <v>15305</v>
      </c>
      <c r="D276" s="100" t="s">
        <v>373</v>
      </c>
      <c r="E276" s="100" t="s">
        <v>374</v>
      </c>
      <c r="F276" s="100" t="s">
        <v>125</v>
      </c>
      <c r="G276" s="101" t="s">
        <v>697</v>
      </c>
      <c r="H276" s="100" t="s">
        <v>654</v>
      </c>
      <c r="I276" s="100" t="s">
        <v>28</v>
      </c>
      <c r="J276" s="101">
        <v>22</v>
      </c>
      <c r="O276" s="100" t="s">
        <v>1406</v>
      </c>
      <c r="P276" s="100">
        <v>100689</v>
      </c>
      <c r="Q276" s="100">
        <v>15305</v>
      </c>
      <c r="R276" s="100" t="s">
        <v>373</v>
      </c>
      <c r="S276" s="100" t="s">
        <v>374</v>
      </c>
      <c r="T276" s="100" t="s">
        <v>125</v>
      </c>
      <c r="U276" s="101" t="s">
        <v>697</v>
      </c>
      <c r="V276" s="100" t="s">
        <v>654</v>
      </c>
      <c r="W276" s="100" t="s">
        <v>28</v>
      </c>
    </row>
    <row r="277" spans="1:23" ht="14.25">
      <c r="A277" s="100" t="str">
        <f t="shared" si="4"/>
        <v>Arold 15530</v>
      </c>
      <c r="B277" s="100">
        <v>146094</v>
      </c>
      <c r="C277" s="100">
        <v>15530</v>
      </c>
      <c r="D277" s="100" t="s">
        <v>375</v>
      </c>
      <c r="E277" s="100" t="s">
        <v>207</v>
      </c>
      <c r="F277" s="100" t="s">
        <v>106</v>
      </c>
      <c r="G277" s="101" t="s">
        <v>697</v>
      </c>
      <c r="H277" s="100" t="s">
        <v>29</v>
      </c>
      <c r="I277" s="100" t="s">
        <v>29</v>
      </c>
      <c r="J277" s="101">
        <v>22</v>
      </c>
      <c r="O277" s="100" t="s">
        <v>1407</v>
      </c>
      <c r="P277" s="100">
        <v>146094</v>
      </c>
      <c r="Q277" s="100">
        <v>15530</v>
      </c>
      <c r="R277" s="100" t="s">
        <v>375</v>
      </c>
      <c r="S277" s="100" t="s">
        <v>207</v>
      </c>
      <c r="T277" s="100" t="s">
        <v>106</v>
      </c>
      <c r="U277" s="101" t="s">
        <v>697</v>
      </c>
      <c r="V277" s="100" t="s">
        <v>29</v>
      </c>
      <c r="W277" s="100" t="s">
        <v>29</v>
      </c>
    </row>
    <row r="278" spans="1:23" ht="14.25">
      <c r="A278" s="100" t="str">
        <f t="shared" si="4"/>
        <v>Barth 8046</v>
      </c>
      <c r="B278" s="100">
        <v>106332</v>
      </c>
      <c r="C278" s="100">
        <v>8046</v>
      </c>
      <c r="D278" s="100" t="s">
        <v>376</v>
      </c>
      <c r="E278" s="100" t="s">
        <v>153</v>
      </c>
      <c r="F278" s="100" t="s">
        <v>104</v>
      </c>
      <c r="G278" s="101" t="s">
        <v>696</v>
      </c>
      <c r="H278" s="100" t="s">
        <v>29</v>
      </c>
      <c r="I278" s="100" t="s">
        <v>29</v>
      </c>
      <c r="J278" s="101">
        <v>22</v>
      </c>
      <c r="O278" s="100" t="s">
        <v>1408</v>
      </c>
      <c r="P278" s="100">
        <v>106332</v>
      </c>
      <c r="Q278" s="100">
        <v>8046</v>
      </c>
      <c r="R278" s="100" t="s">
        <v>376</v>
      </c>
      <c r="S278" s="100" t="s">
        <v>153</v>
      </c>
      <c r="T278" s="100" t="s">
        <v>104</v>
      </c>
      <c r="U278" s="101" t="s">
        <v>696</v>
      </c>
      <c r="V278" s="100" t="s">
        <v>29</v>
      </c>
      <c r="W278" s="100" t="s">
        <v>29</v>
      </c>
    </row>
    <row r="279" spans="1:23" ht="14.25">
      <c r="A279" s="100" t="str">
        <f t="shared" si="4"/>
        <v>Catibog 3288</v>
      </c>
      <c r="B279" s="100">
        <v>130764</v>
      </c>
      <c r="C279" s="100">
        <v>3288</v>
      </c>
      <c r="D279" s="100" t="s">
        <v>863</v>
      </c>
      <c r="E279" s="100" t="s">
        <v>864</v>
      </c>
      <c r="F279" s="100" t="s">
        <v>106</v>
      </c>
      <c r="G279" s="101" t="s">
        <v>697</v>
      </c>
      <c r="H279" s="100" t="s">
        <v>29</v>
      </c>
      <c r="I279" s="100" t="s">
        <v>29</v>
      </c>
      <c r="J279" s="101">
        <v>22</v>
      </c>
      <c r="O279" s="100" t="s">
        <v>1409</v>
      </c>
      <c r="P279" s="100">
        <v>130764</v>
      </c>
      <c r="Q279" s="100">
        <v>3288</v>
      </c>
      <c r="R279" s="100" t="s">
        <v>863</v>
      </c>
      <c r="S279" s="100" t="s">
        <v>864</v>
      </c>
      <c r="T279" s="100" t="s">
        <v>106</v>
      </c>
      <c r="U279" s="101" t="s">
        <v>697</v>
      </c>
      <c r="V279" s="100" t="s">
        <v>29</v>
      </c>
      <c r="W279" s="100" t="s">
        <v>29</v>
      </c>
    </row>
    <row r="280" spans="1:23" ht="14.25">
      <c r="A280" s="100" t="str">
        <f t="shared" si="4"/>
        <v>Dengs 8220</v>
      </c>
      <c r="B280" s="100">
        <v>106333</v>
      </c>
      <c r="C280" s="100">
        <v>8220</v>
      </c>
      <c r="D280" s="100" t="s">
        <v>752</v>
      </c>
      <c r="E280" s="100" t="s">
        <v>197</v>
      </c>
      <c r="F280" s="100" t="s">
        <v>125</v>
      </c>
      <c r="G280" s="101" t="s">
        <v>976</v>
      </c>
      <c r="H280" s="100" t="s">
        <v>29</v>
      </c>
      <c r="I280" s="100" t="s">
        <v>29</v>
      </c>
      <c r="J280" s="101">
        <v>22</v>
      </c>
      <c r="O280" s="100" t="s">
        <v>1410</v>
      </c>
      <c r="P280" s="100">
        <v>106333</v>
      </c>
      <c r="Q280" s="100">
        <v>8220</v>
      </c>
      <c r="R280" s="100" t="s">
        <v>752</v>
      </c>
      <c r="S280" s="100" t="s">
        <v>197</v>
      </c>
      <c r="T280" s="100" t="s">
        <v>125</v>
      </c>
      <c r="U280" s="101" t="s">
        <v>976</v>
      </c>
      <c r="V280" s="100" t="s">
        <v>29</v>
      </c>
      <c r="W280" s="100" t="s">
        <v>29</v>
      </c>
    </row>
    <row r="281" spans="1:23" ht="14.25">
      <c r="A281" s="100" t="str">
        <f t="shared" si="4"/>
        <v>Doffin 15675</v>
      </c>
      <c r="B281" s="100">
        <v>27440</v>
      </c>
      <c r="C281" s="100">
        <v>15675</v>
      </c>
      <c r="D281" s="100" t="s">
        <v>377</v>
      </c>
      <c r="E281" s="100" t="s">
        <v>247</v>
      </c>
      <c r="F281" s="100" t="s">
        <v>125</v>
      </c>
      <c r="G281" s="101" t="s">
        <v>694</v>
      </c>
      <c r="H281" s="100" t="s">
        <v>29</v>
      </c>
      <c r="I281" s="100" t="s">
        <v>29</v>
      </c>
      <c r="J281" s="101">
        <v>22</v>
      </c>
      <c r="O281" s="100" t="s">
        <v>1411</v>
      </c>
      <c r="P281" s="100">
        <v>27440</v>
      </c>
      <c r="Q281" s="100">
        <v>15675</v>
      </c>
      <c r="R281" s="100" t="s">
        <v>377</v>
      </c>
      <c r="S281" s="100" t="s">
        <v>247</v>
      </c>
      <c r="T281" s="100" t="s">
        <v>125</v>
      </c>
      <c r="U281" s="101" t="s">
        <v>694</v>
      </c>
      <c r="V281" s="100" t="s">
        <v>29</v>
      </c>
      <c r="W281" s="100" t="s">
        <v>29</v>
      </c>
    </row>
    <row r="282" spans="1:23" ht="14.25">
      <c r="A282" s="100" t="str">
        <f t="shared" si="4"/>
        <v>Gebhardt 8371</v>
      </c>
      <c r="B282" s="100">
        <v>144485</v>
      </c>
      <c r="C282" s="100">
        <v>8371</v>
      </c>
      <c r="D282" s="100" t="s">
        <v>379</v>
      </c>
      <c r="E282" s="100" t="s">
        <v>110</v>
      </c>
      <c r="F282" s="100" t="s">
        <v>106</v>
      </c>
      <c r="G282" s="101" t="s">
        <v>696</v>
      </c>
      <c r="H282" s="100" t="s">
        <v>29</v>
      </c>
      <c r="I282" s="100" t="s">
        <v>29</v>
      </c>
      <c r="J282" s="101">
        <v>22</v>
      </c>
      <c r="O282" s="100" t="s">
        <v>1412</v>
      </c>
      <c r="P282" s="100">
        <v>144485</v>
      </c>
      <c r="Q282" s="100">
        <v>8371</v>
      </c>
      <c r="R282" s="100" t="s">
        <v>379</v>
      </c>
      <c r="S282" s="100" t="s">
        <v>110</v>
      </c>
      <c r="T282" s="100" t="s">
        <v>106</v>
      </c>
      <c r="U282" s="101" t="s">
        <v>696</v>
      </c>
      <c r="V282" s="100" t="s">
        <v>29</v>
      </c>
      <c r="W282" s="100" t="s">
        <v>29</v>
      </c>
    </row>
    <row r="283" spans="1:23" ht="14.25">
      <c r="A283" s="100" t="str">
        <f t="shared" si="4"/>
        <v>Haase 15803</v>
      </c>
      <c r="B283" s="100">
        <v>151893</v>
      </c>
      <c r="C283" s="100">
        <v>15803</v>
      </c>
      <c r="D283" s="100" t="s">
        <v>380</v>
      </c>
      <c r="E283" s="100" t="s">
        <v>357</v>
      </c>
      <c r="F283" s="100" t="s">
        <v>125</v>
      </c>
      <c r="G283" s="101" t="s">
        <v>697</v>
      </c>
      <c r="H283" s="100" t="s">
        <v>29</v>
      </c>
      <c r="I283" s="100" t="s">
        <v>29</v>
      </c>
      <c r="J283" s="101">
        <v>22</v>
      </c>
      <c r="O283" s="100" t="s">
        <v>1413</v>
      </c>
      <c r="P283" s="100">
        <v>151893</v>
      </c>
      <c r="Q283" s="100">
        <v>15803</v>
      </c>
      <c r="R283" s="100" t="s">
        <v>380</v>
      </c>
      <c r="S283" s="100" t="s">
        <v>357</v>
      </c>
      <c r="T283" s="100" t="s">
        <v>125</v>
      </c>
      <c r="U283" s="101" t="s">
        <v>697</v>
      </c>
      <c r="V283" s="100" t="s">
        <v>29</v>
      </c>
      <c r="W283" s="100" t="s">
        <v>29</v>
      </c>
    </row>
    <row r="284" spans="1:23" ht="14.25">
      <c r="A284" s="100" t="str">
        <f t="shared" si="4"/>
        <v>Kärmer 15570</v>
      </c>
      <c r="B284" s="100">
        <v>146095</v>
      </c>
      <c r="C284" s="100">
        <v>15570</v>
      </c>
      <c r="D284" s="100" t="s">
        <v>381</v>
      </c>
      <c r="E284" s="100" t="s">
        <v>189</v>
      </c>
      <c r="F284" s="100" t="s">
        <v>106</v>
      </c>
      <c r="G284" s="101" t="s">
        <v>697</v>
      </c>
      <c r="H284" s="100" t="s">
        <v>29</v>
      </c>
      <c r="I284" s="100" t="s">
        <v>29</v>
      </c>
      <c r="J284" s="101">
        <v>22</v>
      </c>
      <c r="O284" s="100" t="s">
        <v>1414</v>
      </c>
      <c r="P284" s="100">
        <v>146095</v>
      </c>
      <c r="Q284" s="100">
        <v>15570</v>
      </c>
      <c r="R284" s="100" t="s">
        <v>381</v>
      </c>
      <c r="S284" s="100" t="s">
        <v>189</v>
      </c>
      <c r="T284" s="100" t="s">
        <v>106</v>
      </c>
      <c r="U284" s="101" t="s">
        <v>697</v>
      </c>
      <c r="V284" s="100" t="s">
        <v>29</v>
      </c>
      <c r="W284" s="100" t="s">
        <v>29</v>
      </c>
    </row>
    <row r="285" spans="1:23" ht="14.25">
      <c r="A285" s="100" t="str">
        <f t="shared" si="4"/>
        <v>Mader 8769</v>
      </c>
      <c r="B285" s="100">
        <v>106335</v>
      </c>
      <c r="C285" s="100">
        <v>8769</v>
      </c>
      <c r="D285" s="100" t="s">
        <v>382</v>
      </c>
      <c r="E285" s="100" t="s">
        <v>383</v>
      </c>
      <c r="F285" s="100" t="s">
        <v>104</v>
      </c>
      <c r="G285" s="101" t="s">
        <v>694</v>
      </c>
      <c r="H285" s="100" t="s">
        <v>29</v>
      </c>
      <c r="I285" s="100" t="s">
        <v>29</v>
      </c>
      <c r="J285" s="101">
        <v>22</v>
      </c>
      <c r="O285" s="100" t="s">
        <v>1415</v>
      </c>
      <c r="P285" s="100">
        <v>106335</v>
      </c>
      <c r="Q285" s="100">
        <v>8769</v>
      </c>
      <c r="R285" s="100" t="s">
        <v>382</v>
      </c>
      <c r="S285" s="100" t="s">
        <v>383</v>
      </c>
      <c r="T285" s="100" t="s">
        <v>104</v>
      </c>
      <c r="U285" s="101" t="s">
        <v>694</v>
      </c>
      <c r="V285" s="100" t="s">
        <v>29</v>
      </c>
      <c r="W285" s="100" t="s">
        <v>29</v>
      </c>
    </row>
    <row r="286" spans="1:23" ht="14.25">
      <c r="A286" s="100" t="str">
        <f t="shared" si="4"/>
        <v>Malow 15859</v>
      </c>
      <c r="B286" s="100">
        <v>153299</v>
      </c>
      <c r="C286" s="100">
        <v>15859</v>
      </c>
      <c r="D286" s="100" t="s">
        <v>384</v>
      </c>
      <c r="E286" s="100" t="s">
        <v>221</v>
      </c>
      <c r="F286" s="100" t="s">
        <v>104</v>
      </c>
      <c r="G286" s="101" t="s">
        <v>696</v>
      </c>
      <c r="H286" s="100" t="s">
        <v>29</v>
      </c>
      <c r="I286" s="100" t="s">
        <v>29</v>
      </c>
      <c r="J286" s="101">
        <v>22</v>
      </c>
      <c r="O286" s="100" t="s">
        <v>1416</v>
      </c>
      <c r="P286" s="100">
        <v>153299</v>
      </c>
      <c r="Q286" s="100">
        <v>15859</v>
      </c>
      <c r="R286" s="100" t="s">
        <v>384</v>
      </c>
      <c r="S286" s="100" t="s">
        <v>221</v>
      </c>
      <c r="T286" s="100" t="s">
        <v>104</v>
      </c>
      <c r="U286" s="101" t="s">
        <v>696</v>
      </c>
      <c r="V286" s="100" t="s">
        <v>29</v>
      </c>
      <c r="W286" s="100" t="s">
        <v>29</v>
      </c>
    </row>
    <row r="287" spans="1:23" ht="14.25">
      <c r="A287" s="100" t="str">
        <f t="shared" si="4"/>
        <v>Rahner 15674</v>
      </c>
      <c r="B287" s="100">
        <v>27439</v>
      </c>
      <c r="C287" s="100">
        <v>15674</v>
      </c>
      <c r="D287" s="100" t="s">
        <v>385</v>
      </c>
      <c r="E287" s="100" t="s">
        <v>386</v>
      </c>
      <c r="F287" s="100" t="s">
        <v>104</v>
      </c>
      <c r="G287" s="101" t="s">
        <v>694</v>
      </c>
      <c r="H287" s="100" t="s">
        <v>29</v>
      </c>
      <c r="I287" s="100" t="s">
        <v>29</v>
      </c>
      <c r="J287" s="101">
        <v>22</v>
      </c>
      <c r="O287" s="100" t="s">
        <v>1417</v>
      </c>
      <c r="P287" s="100">
        <v>27439</v>
      </c>
      <c r="Q287" s="100">
        <v>15674</v>
      </c>
      <c r="R287" s="100" t="s">
        <v>385</v>
      </c>
      <c r="S287" s="100" t="s">
        <v>386</v>
      </c>
      <c r="T287" s="100" t="s">
        <v>104</v>
      </c>
      <c r="U287" s="101" t="s">
        <v>694</v>
      </c>
      <c r="V287" s="100" t="s">
        <v>29</v>
      </c>
      <c r="W287" s="100" t="s">
        <v>29</v>
      </c>
    </row>
    <row r="288" spans="1:23" ht="14.25">
      <c r="A288" s="100" t="str">
        <f t="shared" si="4"/>
        <v>Reinfelder 33294</v>
      </c>
      <c r="B288" s="100">
        <v>147211</v>
      </c>
      <c r="C288" s="100">
        <v>33294</v>
      </c>
      <c r="D288" s="100" t="s">
        <v>935</v>
      </c>
      <c r="E288" s="100" t="s">
        <v>260</v>
      </c>
      <c r="F288" s="100" t="s">
        <v>106</v>
      </c>
      <c r="G288" s="101" t="s">
        <v>699</v>
      </c>
      <c r="H288" s="100" t="s">
        <v>29</v>
      </c>
      <c r="I288" s="100" t="s">
        <v>29</v>
      </c>
      <c r="J288" s="101">
        <v>22</v>
      </c>
      <c r="O288" s="100" t="s">
        <v>1418</v>
      </c>
      <c r="P288" s="100">
        <v>147211</v>
      </c>
      <c r="Q288" s="100">
        <v>33294</v>
      </c>
      <c r="R288" s="100" t="s">
        <v>935</v>
      </c>
      <c r="S288" s="100" t="s">
        <v>260</v>
      </c>
      <c r="T288" s="100" t="s">
        <v>106</v>
      </c>
      <c r="U288" s="101" t="s">
        <v>699</v>
      </c>
      <c r="V288" s="100" t="s">
        <v>29</v>
      </c>
      <c r="W288" s="100" t="s">
        <v>29</v>
      </c>
    </row>
    <row r="289" spans="1:23" ht="14.25">
      <c r="A289" s="100" t="str">
        <f t="shared" si="4"/>
        <v>Schinkario 15094</v>
      </c>
      <c r="B289" s="100">
        <v>106337</v>
      </c>
      <c r="C289" s="100">
        <v>15094</v>
      </c>
      <c r="D289" s="100" t="s">
        <v>204</v>
      </c>
      <c r="E289" s="100" t="s">
        <v>128</v>
      </c>
      <c r="F289" s="100" t="s">
        <v>129</v>
      </c>
      <c r="G289" s="101">
        <v>0</v>
      </c>
      <c r="H289" s="100" t="s">
        <v>29</v>
      </c>
      <c r="I289" s="100" t="s">
        <v>29</v>
      </c>
      <c r="J289" s="101">
        <v>22</v>
      </c>
      <c r="O289" s="100" t="s">
        <v>1419</v>
      </c>
      <c r="P289" s="100">
        <v>106337</v>
      </c>
      <c r="Q289" s="100">
        <v>15094</v>
      </c>
      <c r="R289" s="100" t="s">
        <v>204</v>
      </c>
      <c r="S289" s="100" t="s">
        <v>128</v>
      </c>
      <c r="T289" s="100" t="s">
        <v>129</v>
      </c>
      <c r="U289" s="101">
        <v>0</v>
      </c>
      <c r="V289" s="100" t="s">
        <v>29</v>
      </c>
      <c r="W289" s="100" t="s">
        <v>29</v>
      </c>
    </row>
    <row r="290" spans="1:23" ht="14.25">
      <c r="A290" s="100" t="str">
        <f t="shared" si="4"/>
        <v>Schröder 15577</v>
      </c>
      <c r="B290" s="100">
        <v>151897</v>
      </c>
      <c r="C290" s="100">
        <v>15577</v>
      </c>
      <c r="D290" s="100" t="s">
        <v>351</v>
      </c>
      <c r="E290" s="100" t="s">
        <v>387</v>
      </c>
      <c r="F290" s="100" t="s">
        <v>106</v>
      </c>
      <c r="G290" s="101" t="s">
        <v>694</v>
      </c>
      <c r="H290" s="100" t="s">
        <v>29</v>
      </c>
      <c r="I290" s="100" t="s">
        <v>29</v>
      </c>
      <c r="J290" s="101">
        <v>22</v>
      </c>
      <c r="O290" s="100" t="s">
        <v>1420</v>
      </c>
      <c r="P290" s="100">
        <v>151897</v>
      </c>
      <c r="Q290" s="100">
        <v>15577</v>
      </c>
      <c r="R290" s="100" t="s">
        <v>351</v>
      </c>
      <c r="S290" s="100" t="s">
        <v>387</v>
      </c>
      <c r="T290" s="100" t="s">
        <v>106</v>
      </c>
      <c r="U290" s="101" t="s">
        <v>694</v>
      </c>
      <c r="V290" s="100" t="s">
        <v>29</v>
      </c>
      <c r="W290" s="100" t="s">
        <v>29</v>
      </c>
    </row>
    <row r="291" spans="1:23" ht="14.25">
      <c r="A291" s="100" t="str">
        <f t="shared" si="4"/>
        <v>Schubert 15151</v>
      </c>
      <c r="B291" s="100">
        <v>106988</v>
      </c>
      <c r="C291" s="100">
        <v>15151</v>
      </c>
      <c r="D291" s="100" t="s">
        <v>388</v>
      </c>
      <c r="E291" s="100" t="s">
        <v>368</v>
      </c>
      <c r="F291" s="100" t="s">
        <v>106</v>
      </c>
      <c r="G291" s="101" t="s">
        <v>976</v>
      </c>
      <c r="H291" s="100" t="s">
        <v>29</v>
      </c>
      <c r="I291" s="100" t="s">
        <v>29</v>
      </c>
      <c r="J291" s="101">
        <v>22</v>
      </c>
      <c r="O291" s="100" t="s">
        <v>1421</v>
      </c>
      <c r="P291" s="100">
        <v>106988</v>
      </c>
      <c r="Q291" s="100">
        <v>15151</v>
      </c>
      <c r="R291" s="100" t="s">
        <v>388</v>
      </c>
      <c r="S291" s="100" t="s">
        <v>368</v>
      </c>
      <c r="T291" s="100" t="s">
        <v>106</v>
      </c>
      <c r="U291" s="101" t="s">
        <v>976</v>
      </c>
      <c r="V291" s="100" t="s">
        <v>29</v>
      </c>
      <c r="W291" s="100" t="s">
        <v>29</v>
      </c>
    </row>
    <row r="292" spans="1:23" ht="14.25">
      <c r="A292" s="100" t="str">
        <f t="shared" si="4"/>
        <v>Struth 15257</v>
      </c>
      <c r="B292" s="100">
        <v>146093</v>
      </c>
      <c r="C292" s="100">
        <v>15257</v>
      </c>
      <c r="D292" s="100" t="s">
        <v>389</v>
      </c>
      <c r="E292" s="100" t="s">
        <v>103</v>
      </c>
      <c r="F292" s="100" t="s">
        <v>125</v>
      </c>
      <c r="G292" s="101">
        <v>0</v>
      </c>
      <c r="H292" s="100" t="s">
        <v>29</v>
      </c>
      <c r="I292" s="100" t="s">
        <v>29</v>
      </c>
      <c r="J292" s="101">
        <v>22</v>
      </c>
      <c r="O292" s="100" t="s">
        <v>1422</v>
      </c>
      <c r="P292" s="100">
        <v>146093</v>
      </c>
      <c r="Q292" s="100">
        <v>15257</v>
      </c>
      <c r="R292" s="100" t="s">
        <v>389</v>
      </c>
      <c r="S292" s="100" t="s">
        <v>103</v>
      </c>
      <c r="T292" s="100" t="s">
        <v>125</v>
      </c>
      <c r="U292" s="101">
        <v>0</v>
      </c>
      <c r="V292" s="100" t="s">
        <v>29</v>
      </c>
      <c r="W292" s="100" t="s">
        <v>29</v>
      </c>
    </row>
    <row r="293" spans="1:23" ht="14.25">
      <c r="A293" s="100" t="str">
        <f t="shared" si="4"/>
        <v>Tardt 15264</v>
      </c>
      <c r="B293" s="100">
        <v>146092</v>
      </c>
      <c r="C293" s="100">
        <v>15264</v>
      </c>
      <c r="D293" s="100" t="s">
        <v>390</v>
      </c>
      <c r="E293" s="100" t="s">
        <v>391</v>
      </c>
      <c r="F293" s="100" t="s">
        <v>125</v>
      </c>
      <c r="G293" s="101">
        <v>0</v>
      </c>
      <c r="H293" s="100" t="s">
        <v>29</v>
      </c>
      <c r="I293" s="100" t="s">
        <v>29</v>
      </c>
      <c r="J293" s="101">
        <v>22</v>
      </c>
      <c r="O293" s="100" t="s">
        <v>1423</v>
      </c>
      <c r="P293" s="100">
        <v>146092</v>
      </c>
      <c r="Q293" s="100">
        <v>15264</v>
      </c>
      <c r="R293" s="100" t="s">
        <v>390</v>
      </c>
      <c r="S293" s="100" t="s">
        <v>391</v>
      </c>
      <c r="T293" s="100" t="s">
        <v>125</v>
      </c>
      <c r="U293" s="101">
        <v>0</v>
      </c>
      <c r="V293" s="100" t="s">
        <v>29</v>
      </c>
      <c r="W293" s="100" t="s">
        <v>29</v>
      </c>
    </row>
    <row r="294" spans="1:23" ht="14.25">
      <c r="A294" s="100" t="str">
        <f t="shared" si="4"/>
        <v>Vogel 15324</v>
      </c>
      <c r="B294" s="100">
        <v>99942</v>
      </c>
      <c r="C294" s="100">
        <v>15324</v>
      </c>
      <c r="D294" s="100" t="s">
        <v>392</v>
      </c>
      <c r="E294" s="100" t="s">
        <v>159</v>
      </c>
      <c r="F294" s="100" t="s">
        <v>125</v>
      </c>
      <c r="G294" s="101" t="s">
        <v>976</v>
      </c>
      <c r="H294" s="100" t="s">
        <v>29</v>
      </c>
      <c r="I294" s="100" t="s">
        <v>29</v>
      </c>
      <c r="J294" s="101">
        <v>22</v>
      </c>
      <c r="O294" s="100" t="s">
        <v>1424</v>
      </c>
      <c r="P294" s="100">
        <v>99942</v>
      </c>
      <c r="Q294" s="100">
        <v>15324</v>
      </c>
      <c r="R294" s="100" t="s">
        <v>392</v>
      </c>
      <c r="S294" s="100" t="s">
        <v>159</v>
      </c>
      <c r="T294" s="100" t="s">
        <v>125</v>
      </c>
      <c r="U294" s="101" t="s">
        <v>976</v>
      </c>
      <c r="V294" s="100" t="s">
        <v>29</v>
      </c>
      <c r="W294" s="100" t="s">
        <v>29</v>
      </c>
    </row>
    <row r="295" spans="1:23" ht="14.25">
      <c r="A295" s="100" t="str">
        <f t="shared" si="4"/>
        <v>Winter 10068</v>
      </c>
      <c r="B295" s="100">
        <v>147246</v>
      </c>
      <c r="C295" s="100">
        <v>10068</v>
      </c>
      <c r="D295" s="100" t="s">
        <v>291</v>
      </c>
      <c r="E295" s="100" t="s">
        <v>292</v>
      </c>
      <c r="F295" s="100" t="s">
        <v>104</v>
      </c>
      <c r="G295" s="101" t="s">
        <v>694</v>
      </c>
      <c r="H295" s="100" t="s">
        <v>29</v>
      </c>
      <c r="I295" s="100" t="s">
        <v>29</v>
      </c>
      <c r="J295" s="101">
        <v>22</v>
      </c>
      <c r="O295" s="100" t="s">
        <v>1425</v>
      </c>
      <c r="P295" s="100">
        <v>147246</v>
      </c>
      <c r="Q295" s="100">
        <v>10068</v>
      </c>
      <c r="R295" s="100" t="s">
        <v>291</v>
      </c>
      <c r="S295" s="100" t="s">
        <v>292</v>
      </c>
      <c r="T295" s="100" t="s">
        <v>104</v>
      </c>
      <c r="U295" s="101" t="s">
        <v>694</v>
      </c>
      <c r="V295" s="100" t="s">
        <v>29</v>
      </c>
      <c r="W295" s="100" t="s">
        <v>29</v>
      </c>
    </row>
    <row r="296" spans="1:23" ht="14.25">
      <c r="A296" s="100" t="str">
        <f t="shared" si="4"/>
        <v>Chalkidis 8190</v>
      </c>
      <c r="B296" s="100">
        <v>145912</v>
      </c>
      <c r="C296" s="100">
        <v>8190</v>
      </c>
      <c r="D296" s="100" t="s">
        <v>71</v>
      </c>
      <c r="E296" s="100" t="s">
        <v>72</v>
      </c>
      <c r="F296" s="100" t="s">
        <v>104</v>
      </c>
      <c r="G296" s="101"/>
      <c r="H296" s="100" t="s">
        <v>1022</v>
      </c>
      <c r="I296" s="100" t="s">
        <v>1022</v>
      </c>
      <c r="J296" s="101">
        <v>23</v>
      </c>
      <c r="O296" s="100" t="s">
        <v>1426</v>
      </c>
      <c r="P296" s="100">
        <v>145912</v>
      </c>
      <c r="Q296" s="100">
        <v>8190</v>
      </c>
      <c r="R296" s="100" t="s">
        <v>71</v>
      </c>
      <c r="S296" s="100" t="s">
        <v>72</v>
      </c>
      <c r="T296" s="100" t="s">
        <v>104</v>
      </c>
      <c r="U296" s="101"/>
      <c r="V296" s="100" t="s">
        <v>1022</v>
      </c>
      <c r="W296" s="100" t="s">
        <v>1022</v>
      </c>
    </row>
    <row r="297" spans="1:23" ht="14.25">
      <c r="A297" s="100" t="str">
        <f t="shared" si="4"/>
        <v>Clouser 15945</v>
      </c>
      <c r="B297" s="100">
        <v>154467</v>
      </c>
      <c r="C297" s="100">
        <v>15945</v>
      </c>
      <c r="D297" s="100" t="s">
        <v>1023</v>
      </c>
      <c r="E297" s="100" t="s">
        <v>1024</v>
      </c>
      <c r="F297" s="100" t="s">
        <v>104</v>
      </c>
      <c r="G297" s="101">
        <v>0</v>
      </c>
      <c r="H297" s="100" t="s">
        <v>1022</v>
      </c>
      <c r="I297" s="100" t="s">
        <v>1022</v>
      </c>
      <c r="J297" s="101">
        <v>23</v>
      </c>
      <c r="O297" s="100" t="s">
        <v>1427</v>
      </c>
      <c r="P297" s="100">
        <v>154467</v>
      </c>
      <c r="Q297" s="100">
        <v>15945</v>
      </c>
      <c r="R297" s="100" t="s">
        <v>1023</v>
      </c>
      <c r="S297" s="100" t="s">
        <v>1024</v>
      </c>
      <c r="T297" s="100" t="s">
        <v>104</v>
      </c>
      <c r="U297" s="101">
        <v>0</v>
      </c>
      <c r="V297" s="100" t="s">
        <v>1022</v>
      </c>
      <c r="W297" s="100" t="s">
        <v>1022</v>
      </c>
    </row>
    <row r="298" spans="1:23" ht="14.25">
      <c r="A298" s="100" t="str">
        <f t="shared" si="4"/>
        <v>Drabe 15709</v>
      </c>
      <c r="B298" s="100">
        <v>149151</v>
      </c>
      <c r="C298" s="100">
        <v>15709</v>
      </c>
      <c r="D298" s="100" t="s">
        <v>97</v>
      </c>
      <c r="E298" s="100" t="s">
        <v>77</v>
      </c>
      <c r="F298" s="100" t="s">
        <v>106</v>
      </c>
      <c r="G298" s="101">
        <v>0</v>
      </c>
      <c r="H298" s="100" t="s">
        <v>1022</v>
      </c>
      <c r="I298" s="100" t="s">
        <v>1022</v>
      </c>
      <c r="J298" s="101">
        <v>23</v>
      </c>
      <c r="O298" s="100" t="s">
        <v>1428</v>
      </c>
      <c r="P298" s="100">
        <v>149151</v>
      </c>
      <c r="Q298" s="100">
        <v>15709</v>
      </c>
      <c r="R298" s="100" t="s">
        <v>97</v>
      </c>
      <c r="S298" s="100" t="s">
        <v>77</v>
      </c>
      <c r="T298" s="100" t="s">
        <v>106</v>
      </c>
      <c r="U298" s="101">
        <v>0</v>
      </c>
      <c r="V298" s="100" t="s">
        <v>1022</v>
      </c>
      <c r="W298" s="100" t="s">
        <v>1022</v>
      </c>
    </row>
    <row r="299" spans="1:23" ht="14.25">
      <c r="A299" s="100" t="str">
        <f t="shared" si="4"/>
        <v>Gall 33358</v>
      </c>
      <c r="B299" s="100">
        <v>154466</v>
      </c>
      <c r="C299" s="100">
        <v>33358</v>
      </c>
      <c r="D299" s="100" t="s">
        <v>1025</v>
      </c>
      <c r="E299" s="100" t="s">
        <v>1026</v>
      </c>
      <c r="F299" s="100" t="s">
        <v>1027</v>
      </c>
      <c r="G299" s="101">
        <v>0</v>
      </c>
      <c r="H299" s="100" t="s">
        <v>1022</v>
      </c>
      <c r="I299" s="100" t="s">
        <v>1022</v>
      </c>
      <c r="J299" s="101">
        <v>23</v>
      </c>
      <c r="O299" s="100" t="s">
        <v>1429</v>
      </c>
      <c r="P299" s="100">
        <v>154466</v>
      </c>
      <c r="Q299" s="100">
        <v>33358</v>
      </c>
      <c r="R299" s="100" t="s">
        <v>1025</v>
      </c>
      <c r="S299" s="100" t="s">
        <v>1026</v>
      </c>
      <c r="T299" s="100" t="s">
        <v>1027</v>
      </c>
      <c r="U299" s="101">
        <v>0</v>
      </c>
      <c r="V299" s="100" t="s">
        <v>1022</v>
      </c>
      <c r="W299" s="100" t="s">
        <v>1022</v>
      </c>
    </row>
    <row r="300" spans="1:23" ht="14.25">
      <c r="A300" s="100" t="str">
        <f t="shared" si="4"/>
        <v>Hochhaus 15885</v>
      </c>
      <c r="B300" s="100">
        <v>154478</v>
      </c>
      <c r="C300" s="100">
        <v>15885</v>
      </c>
      <c r="D300" s="100" t="s">
        <v>621</v>
      </c>
      <c r="E300" s="100" t="s">
        <v>623</v>
      </c>
      <c r="F300" s="100" t="s">
        <v>104</v>
      </c>
      <c r="G300" s="101" t="s">
        <v>694</v>
      </c>
      <c r="H300" s="100" t="s">
        <v>1022</v>
      </c>
      <c r="I300" s="100" t="s">
        <v>1022</v>
      </c>
      <c r="J300" s="101">
        <v>23</v>
      </c>
      <c r="O300" s="100" t="s">
        <v>1430</v>
      </c>
      <c r="P300" s="100">
        <v>154478</v>
      </c>
      <c r="Q300" s="100">
        <v>15885</v>
      </c>
      <c r="R300" s="100" t="s">
        <v>621</v>
      </c>
      <c r="S300" s="100" t="s">
        <v>623</v>
      </c>
      <c r="T300" s="100" t="s">
        <v>104</v>
      </c>
      <c r="U300" s="101" t="s">
        <v>694</v>
      </c>
      <c r="V300" s="100" t="s">
        <v>1022</v>
      </c>
      <c r="W300" s="100" t="s">
        <v>1022</v>
      </c>
    </row>
    <row r="301" spans="1:23" ht="14.25">
      <c r="A301" s="100" t="str">
        <f t="shared" si="4"/>
        <v>Hochhaus 15891</v>
      </c>
      <c r="B301" s="100">
        <v>154479</v>
      </c>
      <c r="C301" s="100">
        <v>15891</v>
      </c>
      <c r="D301" s="100" t="s">
        <v>621</v>
      </c>
      <c r="E301" s="100" t="s">
        <v>295</v>
      </c>
      <c r="F301" s="100" t="s">
        <v>106</v>
      </c>
      <c r="G301" s="101" t="s">
        <v>697</v>
      </c>
      <c r="H301" s="100" t="s">
        <v>1022</v>
      </c>
      <c r="I301" s="100" t="s">
        <v>1022</v>
      </c>
      <c r="J301" s="101">
        <v>23</v>
      </c>
      <c r="O301" s="100" t="s">
        <v>1431</v>
      </c>
      <c r="P301" s="100">
        <v>154479</v>
      </c>
      <c r="Q301" s="100">
        <v>15891</v>
      </c>
      <c r="R301" s="100" t="s">
        <v>621</v>
      </c>
      <c r="S301" s="100" t="s">
        <v>295</v>
      </c>
      <c r="T301" s="100" t="s">
        <v>106</v>
      </c>
      <c r="U301" s="101" t="s">
        <v>697</v>
      </c>
      <c r="V301" s="100" t="s">
        <v>1022</v>
      </c>
      <c r="W301" s="100" t="s">
        <v>1022</v>
      </c>
    </row>
    <row r="302" spans="1:23" ht="14.25">
      <c r="A302" s="100" t="str">
        <f t="shared" si="4"/>
        <v>Hochhaus 15937</v>
      </c>
      <c r="B302" s="100">
        <v>67660</v>
      </c>
      <c r="C302" s="100">
        <v>15937</v>
      </c>
      <c r="D302" s="100" t="s">
        <v>621</v>
      </c>
      <c r="E302" s="100" t="s">
        <v>622</v>
      </c>
      <c r="F302" s="100" t="s">
        <v>104</v>
      </c>
      <c r="G302" s="101">
        <v>0</v>
      </c>
      <c r="H302" s="100" t="s">
        <v>1022</v>
      </c>
      <c r="I302" s="100" t="s">
        <v>1022</v>
      </c>
      <c r="J302" s="101">
        <v>23</v>
      </c>
      <c r="O302" s="100" t="s">
        <v>1432</v>
      </c>
      <c r="P302" s="100">
        <v>67660</v>
      </c>
      <c r="Q302" s="100">
        <v>15937</v>
      </c>
      <c r="R302" s="100" t="s">
        <v>621</v>
      </c>
      <c r="S302" s="100" t="s">
        <v>622</v>
      </c>
      <c r="T302" s="100" t="s">
        <v>104</v>
      </c>
      <c r="U302" s="101">
        <v>0</v>
      </c>
      <c r="V302" s="100" t="s">
        <v>1022</v>
      </c>
      <c r="W302" s="100" t="s">
        <v>1022</v>
      </c>
    </row>
    <row r="303" spans="1:23" ht="14.25">
      <c r="A303" s="100" t="str">
        <f t="shared" si="4"/>
        <v>Höhn 33153</v>
      </c>
      <c r="B303" s="100">
        <v>135822</v>
      </c>
      <c r="C303" s="100">
        <v>33153</v>
      </c>
      <c r="D303" s="100" t="s">
        <v>732</v>
      </c>
      <c r="E303" s="100" t="s">
        <v>136</v>
      </c>
      <c r="F303" s="100" t="s">
        <v>106</v>
      </c>
      <c r="G303" s="101">
        <v>0</v>
      </c>
      <c r="H303" s="100" t="s">
        <v>1022</v>
      </c>
      <c r="I303" s="100" t="s">
        <v>1022</v>
      </c>
      <c r="J303" s="101">
        <v>23</v>
      </c>
      <c r="O303" s="100" t="s">
        <v>1433</v>
      </c>
      <c r="P303" s="100">
        <v>135822</v>
      </c>
      <c r="Q303" s="100">
        <v>33153</v>
      </c>
      <c r="R303" s="100" t="s">
        <v>732</v>
      </c>
      <c r="S303" s="100" t="s">
        <v>136</v>
      </c>
      <c r="T303" s="100" t="s">
        <v>106</v>
      </c>
      <c r="U303" s="101">
        <v>0</v>
      </c>
      <c r="V303" s="100" t="s">
        <v>1022</v>
      </c>
      <c r="W303" s="100" t="s">
        <v>1022</v>
      </c>
    </row>
    <row r="304" spans="1:23" ht="14.25">
      <c r="A304" s="100" t="str">
        <f t="shared" si="4"/>
        <v>Knobloch 10069</v>
      </c>
      <c r="B304" s="100">
        <v>149152</v>
      </c>
      <c r="C304" s="100">
        <v>10069</v>
      </c>
      <c r="D304" s="100" t="s">
        <v>87</v>
      </c>
      <c r="E304" s="100" t="s">
        <v>88</v>
      </c>
      <c r="F304" s="100" t="s">
        <v>106</v>
      </c>
      <c r="G304" s="101">
        <v>0</v>
      </c>
      <c r="H304" s="100" t="s">
        <v>1022</v>
      </c>
      <c r="I304" s="100" t="s">
        <v>1022</v>
      </c>
      <c r="J304" s="101">
        <v>23</v>
      </c>
      <c r="O304" s="100" t="s">
        <v>1434</v>
      </c>
      <c r="P304" s="100">
        <v>149152</v>
      </c>
      <c r="Q304" s="100">
        <v>10069</v>
      </c>
      <c r="R304" s="100" t="s">
        <v>87</v>
      </c>
      <c r="S304" s="100" t="s">
        <v>88</v>
      </c>
      <c r="T304" s="100" t="s">
        <v>106</v>
      </c>
      <c r="U304" s="101">
        <v>0</v>
      </c>
      <c r="V304" s="100" t="s">
        <v>1022</v>
      </c>
      <c r="W304" s="100" t="s">
        <v>1022</v>
      </c>
    </row>
    <row r="305" spans="1:23" ht="14.25">
      <c r="A305" s="100" t="str">
        <f t="shared" si="4"/>
        <v>Machura 15782</v>
      </c>
      <c r="B305" s="100">
        <v>151443</v>
      </c>
      <c r="C305" s="100">
        <v>15782</v>
      </c>
      <c r="D305" s="100" t="s">
        <v>597</v>
      </c>
      <c r="E305" s="100" t="s">
        <v>274</v>
      </c>
      <c r="F305" s="100" t="s">
        <v>129</v>
      </c>
      <c r="G305" s="101" t="s">
        <v>694</v>
      </c>
      <c r="H305" s="100" t="s">
        <v>1022</v>
      </c>
      <c r="I305" s="100" t="s">
        <v>1022</v>
      </c>
      <c r="J305" s="101">
        <v>23</v>
      </c>
      <c r="O305" s="100" t="s">
        <v>1435</v>
      </c>
      <c r="P305" s="100">
        <v>151443</v>
      </c>
      <c r="Q305" s="100">
        <v>15782</v>
      </c>
      <c r="R305" s="100" t="s">
        <v>597</v>
      </c>
      <c r="S305" s="100" t="s">
        <v>274</v>
      </c>
      <c r="T305" s="100" t="s">
        <v>129</v>
      </c>
      <c r="U305" s="101" t="s">
        <v>694</v>
      </c>
      <c r="V305" s="100" t="s">
        <v>1022</v>
      </c>
      <c r="W305" s="100" t="s">
        <v>1022</v>
      </c>
    </row>
    <row r="306" spans="1:23" ht="14.25">
      <c r="A306" s="100" t="str">
        <f t="shared" si="4"/>
        <v>Machura 15783</v>
      </c>
      <c r="B306" s="100">
        <v>151442</v>
      </c>
      <c r="C306" s="100">
        <v>15783</v>
      </c>
      <c r="D306" s="100" t="s">
        <v>597</v>
      </c>
      <c r="E306" s="100" t="s">
        <v>598</v>
      </c>
      <c r="F306" s="100" t="s">
        <v>106</v>
      </c>
      <c r="G306" s="101" t="s">
        <v>697</v>
      </c>
      <c r="H306" s="100" t="s">
        <v>1022</v>
      </c>
      <c r="I306" s="100" t="s">
        <v>1022</v>
      </c>
      <c r="J306" s="101">
        <v>23</v>
      </c>
      <c r="O306" s="100" t="s">
        <v>1436</v>
      </c>
      <c r="P306" s="100">
        <v>151442</v>
      </c>
      <c r="Q306" s="100">
        <v>15783</v>
      </c>
      <c r="R306" s="100" t="s">
        <v>597</v>
      </c>
      <c r="S306" s="100" t="s">
        <v>598</v>
      </c>
      <c r="T306" s="100" t="s">
        <v>106</v>
      </c>
      <c r="U306" s="101" t="s">
        <v>697</v>
      </c>
      <c r="V306" s="100" t="s">
        <v>1022</v>
      </c>
      <c r="W306" s="100" t="s">
        <v>1022</v>
      </c>
    </row>
    <row r="307" spans="1:23" ht="14.25">
      <c r="A307" s="100" t="str">
        <f t="shared" si="4"/>
        <v>Serat 33291</v>
      </c>
      <c r="B307" s="100">
        <v>147208</v>
      </c>
      <c r="C307" s="100">
        <v>33291</v>
      </c>
      <c r="D307" s="100" t="s">
        <v>932</v>
      </c>
      <c r="E307" s="100" t="s">
        <v>933</v>
      </c>
      <c r="F307" s="100" t="s">
        <v>1027</v>
      </c>
      <c r="G307" s="101" t="s">
        <v>699</v>
      </c>
      <c r="H307" s="100" t="s">
        <v>1022</v>
      </c>
      <c r="I307" s="100" t="s">
        <v>1022</v>
      </c>
      <c r="J307" s="101">
        <v>23</v>
      </c>
      <c r="O307" s="100" t="s">
        <v>1437</v>
      </c>
      <c r="P307" s="100">
        <v>147208</v>
      </c>
      <c r="Q307" s="100">
        <v>33291</v>
      </c>
      <c r="R307" s="100" t="s">
        <v>932</v>
      </c>
      <c r="S307" s="100" t="s">
        <v>933</v>
      </c>
      <c r="T307" s="100" t="s">
        <v>1027</v>
      </c>
      <c r="U307" s="101" t="s">
        <v>699</v>
      </c>
      <c r="V307" s="100" t="s">
        <v>1022</v>
      </c>
      <c r="W307" s="100" t="s">
        <v>1022</v>
      </c>
    </row>
    <row r="308" spans="1:23" ht="14.25">
      <c r="A308" s="100" t="str">
        <f t="shared" si="4"/>
        <v>Spendler 15208</v>
      </c>
      <c r="B308" s="100">
        <v>153213</v>
      </c>
      <c r="C308" s="100">
        <v>15208</v>
      </c>
      <c r="D308" s="100" t="s">
        <v>93</v>
      </c>
      <c r="E308" s="100" t="s">
        <v>94</v>
      </c>
      <c r="F308" s="100" t="s">
        <v>104</v>
      </c>
      <c r="G308" s="101">
        <v>0</v>
      </c>
      <c r="H308" s="100" t="s">
        <v>1022</v>
      </c>
      <c r="I308" s="100" t="s">
        <v>1022</v>
      </c>
      <c r="J308" s="101">
        <v>23</v>
      </c>
      <c r="O308" s="100" t="s">
        <v>1438</v>
      </c>
      <c r="P308" s="100">
        <v>153213</v>
      </c>
      <c r="Q308" s="100">
        <v>15208</v>
      </c>
      <c r="R308" s="100" t="s">
        <v>93</v>
      </c>
      <c r="S308" s="100" t="s">
        <v>94</v>
      </c>
      <c r="T308" s="100" t="s">
        <v>104</v>
      </c>
      <c r="U308" s="101">
        <v>0</v>
      </c>
      <c r="V308" s="100" t="s">
        <v>1022</v>
      </c>
      <c r="W308" s="100" t="s">
        <v>1022</v>
      </c>
    </row>
    <row r="309" spans="1:23" ht="14.25">
      <c r="A309" s="100" t="str">
        <f t="shared" si="4"/>
        <v>Beckel 8064</v>
      </c>
      <c r="B309" s="100">
        <v>106604</v>
      </c>
      <c r="C309" s="100">
        <v>8064</v>
      </c>
      <c r="D309" s="100" t="s">
        <v>395</v>
      </c>
      <c r="E309" s="100" t="s">
        <v>268</v>
      </c>
      <c r="F309" s="100" t="s">
        <v>125</v>
      </c>
      <c r="G309" s="101" t="s">
        <v>695</v>
      </c>
      <c r="H309" s="100" t="s">
        <v>30</v>
      </c>
      <c r="I309" s="100" t="s">
        <v>30</v>
      </c>
      <c r="J309" s="101">
        <v>23</v>
      </c>
      <c r="O309" s="100" t="s">
        <v>1439</v>
      </c>
      <c r="P309" s="100">
        <v>106604</v>
      </c>
      <c r="Q309" s="100">
        <v>8064</v>
      </c>
      <c r="R309" s="100" t="s">
        <v>395</v>
      </c>
      <c r="S309" s="100" t="s">
        <v>268</v>
      </c>
      <c r="T309" s="100" t="s">
        <v>125</v>
      </c>
      <c r="U309" s="101" t="s">
        <v>695</v>
      </c>
      <c r="V309" s="100" t="s">
        <v>30</v>
      </c>
      <c r="W309" s="100" t="s">
        <v>30</v>
      </c>
    </row>
    <row r="310" spans="1:23" ht="14.25">
      <c r="A310" s="100" t="str">
        <f t="shared" si="4"/>
        <v>Belgar 8080</v>
      </c>
      <c r="B310" s="100">
        <v>152069</v>
      </c>
      <c r="C310" s="100">
        <v>8080</v>
      </c>
      <c r="D310" s="100" t="s">
        <v>820</v>
      </c>
      <c r="E310" s="100" t="s">
        <v>329</v>
      </c>
      <c r="F310" s="100" t="s">
        <v>106</v>
      </c>
      <c r="G310" s="101" t="s">
        <v>695</v>
      </c>
      <c r="H310" s="100" t="s">
        <v>30</v>
      </c>
      <c r="I310" s="100" t="s">
        <v>30</v>
      </c>
      <c r="J310" s="101">
        <v>23</v>
      </c>
      <c r="O310" s="100" t="s">
        <v>1440</v>
      </c>
      <c r="P310" s="100">
        <v>152069</v>
      </c>
      <c r="Q310" s="100">
        <v>8080</v>
      </c>
      <c r="R310" s="100" t="s">
        <v>820</v>
      </c>
      <c r="S310" s="100" t="s">
        <v>329</v>
      </c>
      <c r="T310" s="100" t="s">
        <v>106</v>
      </c>
      <c r="U310" s="101" t="s">
        <v>695</v>
      </c>
      <c r="V310" s="100" t="s">
        <v>30</v>
      </c>
      <c r="W310" s="100" t="s">
        <v>30</v>
      </c>
    </row>
    <row r="311" spans="1:23" ht="14.25">
      <c r="A311" s="100" t="str">
        <f t="shared" si="4"/>
        <v>Blank 24604</v>
      </c>
      <c r="B311" s="100">
        <v>55304</v>
      </c>
      <c r="C311" s="100">
        <v>24604</v>
      </c>
      <c r="D311" s="100" t="s">
        <v>1028</v>
      </c>
      <c r="E311" s="100" t="s">
        <v>1029</v>
      </c>
      <c r="F311" s="100" t="s">
        <v>129</v>
      </c>
      <c r="G311" s="101" t="s">
        <v>697</v>
      </c>
      <c r="H311" s="100" t="s">
        <v>30</v>
      </c>
      <c r="I311" s="100" t="s">
        <v>30</v>
      </c>
      <c r="J311" s="101">
        <v>22</v>
      </c>
      <c r="O311" s="100" t="s">
        <v>1441</v>
      </c>
      <c r="P311" s="100">
        <v>55304</v>
      </c>
      <c r="Q311" s="100">
        <v>24604</v>
      </c>
      <c r="R311" s="100" t="s">
        <v>1028</v>
      </c>
      <c r="S311" s="100" t="s">
        <v>1029</v>
      </c>
      <c r="T311" s="100" t="s">
        <v>129</v>
      </c>
      <c r="U311" s="101" t="s">
        <v>697</v>
      </c>
      <c r="V311" s="100" t="s">
        <v>30</v>
      </c>
      <c r="W311" s="100" t="s">
        <v>30</v>
      </c>
    </row>
    <row r="312" spans="1:23" ht="14.25">
      <c r="A312" s="100" t="str">
        <f t="shared" si="4"/>
        <v>Bristot 8463</v>
      </c>
      <c r="B312" s="100">
        <v>140106</v>
      </c>
      <c r="C312" s="100">
        <v>8463</v>
      </c>
      <c r="D312" s="100" t="s">
        <v>753</v>
      </c>
      <c r="E312" s="100" t="s">
        <v>754</v>
      </c>
      <c r="F312" s="100" t="s">
        <v>129</v>
      </c>
      <c r="G312" s="101" t="s">
        <v>976</v>
      </c>
      <c r="H312" s="100" t="s">
        <v>30</v>
      </c>
      <c r="I312" s="100" t="s">
        <v>30</v>
      </c>
      <c r="J312" s="101">
        <v>22</v>
      </c>
      <c r="O312" s="100" t="s">
        <v>1442</v>
      </c>
      <c r="P312" s="100">
        <v>140106</v>
      </c>
      <c r="Q312" s="100">
        <v>8463</v>
      </c>
      <c r="R312" s="100" t="s">
        <v>753</v>
      </c>
      <c r="S312" s="100" t="s">
        <v>754</v>
      </c>
      <c r="T312" s="100" t="s">
        <v>129</v>
      </c>
      <c r="U312" s="101" t="s">
        <v>976</v>
      </c>
      <c r="V312" s="100" t="s">
        <v>30</v>
      </c>
      <c r="W312" s="100" t="s">
        <v>30</v>
      </c>
    </row>
    <row r="313" spans="1:23" ht="14.25">
      <c r="A313" s="100" t="str">
        <f t="shared" si="4"/>
        <v>Castro 8188</v>
      </c>
      <c r="B313" s="100">
        <v>12754</v>
      </c>
      <c r="C313" s="100">
        <v>8188</v>
      </c>
      <c r="D313" s="100" t="s">
        <v>524</v>
      </c>
      <c r="E313" s="100" t="s">
        <v>525</v>
      </c>
      <c r="F313" s="100" t="s">
        <v>106</v>
      </c>
      <c r="G313" s="101" t="s">
        <v>695</v>
      </c>
      <c r="H313" s="100" t="s">
        <v>30</v>
      </c>
      <c r="I313" s="100" t="s">
        <v>30</v>
      </c>
      <c r="J313" s="101">
        <v>23</v>
      </c>
      <c r="O313" s="100" t="s">
        <v>1443</v>
      </c>
      <c r="P313" s="100">
        <v>12754</v>
      </c>
      <c r="Q313" s="100">
        <v>8188</v>
      </c>
      <c r="R313" s="100" t="s">
        <v>524</v>
      </c>
      <c r="S313" s="100" t="s">
        <v>525</v>
      </c>
      <c r="T313" s="100" t="s">
        <v>106</v>
      </c>
      <c r="U313" s="101" t="s">
        <v>695</v>
      </c>
      <c r="V313" s="100" t="s">
        <v>30</v>
      </c>
      <c r="W313" s="100" t="s">
        <v>30</v>
      </c>
    </row>
    <row r="314" spans="1:23" ht="14.25">
      <c r="A314" s="100" t="str">
        <f t="shared" si="4"/>
        <v>Dengler 26608</v>
      </c>
      <c r="B314" s="100">
        <v>127631</v>
      </c>
      <c r="C314" s="100">
        <v>26608</v>
      </c>
      <c r="D314" s="100" t="s">
        <v>1030</v>
      </c>
      <c r="E314" s="100" t="s">
        <v>100</v>
      </c>
      <c r="F314" s="100" t="s">
        <v>147</v>
      </c>
      <c r="G314" s="101" t="s">
        <v>697</v>
      </c>
      <c r="H314" s="100" t="s">
        <v>30</v>
      </c>
      <c r="I314" s="100" t="s">
        <v>30</v>
      </c>
      <c r="J314" s="101">
        <v>23</v>
      </c>
      <c r="O314" s="100" t="s">
        <v>1444</v>
      </c>
      <c r="P314" s="100">
        <v>127631</v>
      </c>
      <c r="Q314" s="100">
        <v>26608</v>
      </c>
      <c r="R314" s="100" t="s">
        <v>1030</v>
      </c>
      <c r="S314" s="100" t="s">
        <v>100</v>
      </c>
      <c r="T314" s="100" t="s">
        <v>147</v>
      </c>
      <c r="U314" s="101" t="s">
        <v>697</v>
      </c>
      <c r="V314" s="100" t="s">
        <v>30</v>
      </c>
      <c r="W314" s="100" t="s">
        <v>30</v>
      </c>
    </row>
    <row r="315" spans="1:23" ht="14.25">
      <c r="A315" s="100" t="str">
        <f t="shared" si="4"/>
        <v>Dengs 33313</v>
      </c>
      <c r="B315" s="100">
        <v>147353</v>
      </c>
      <c r="C315" s="100">
        <v>33313</v>
      </c>
      <c r="D315" s="100" t="s">
        <v>752</v>
      </c>
      <c r="E315" s="100" t="s">
        <v>825</v>
      </c>
      <c r="F315" s="100" t="s">
        <v>106</v>
      </c>
      <c r="G315" s="101" t="s">
        <v>697</v>
      </c>
      <c r="H315" s="100" t="s">
        <v>30</v>
      </c>
      <c r="I315" s="100" t="s">
        <v>30</v>
      </c>
      <c r="J315" s="101">
        <v>23</v>
      </c>
      <c r="O315" s="100" t="s">
        <v>1445</v>
      </c>
      <c r="P315" s="100">
        <v>147353</v>
      </c>
      <c r="Q315" s="100">
        <v>33313</v>
      </c>
      <c r="R315" s="100" t="s">
        <v>752</v>
      </c>
      <c r="S315" s="100" t="s">
        <v>825</v>
      </c>
      <c r="T315" s="100" t="s">
        <v>106</v>
      </c>
      <c r="U315" s="101" t="s">
        <v>697</v>
      </c>
      <c r="V315" s="100" t="s">
        <v>30</v>
      </c>
      <c r="W315" s="100" t="s">
        <v>30</v>
      </c>
    </row>
    <row r="316" spans="1:23" ht="14.25">
      <c r="A316" s="100" t="str">
        <f t="shared" si="4"/>
        <v>Dengs 33314</v>
      </c>
      <c r="B316" s="100">
        <v>147352</v>
      </c>
      <c r="C316" s="100">
        <v>33314</v>
      </c>
      <c r="D316" s="100" t="s">
        <v>752</v>
      </c>
      <c r="E316" s="100" t="s">
        <v>221</v>
      </c>
      <c r="F316" s="100" t="s">
        <v>106</v>
      </c>
      <c r="G316" s="101" t="s">
        <v>697</v>
      </c>
      <c r="H316" s="100" t="s">
        <v>30</v>
      </c>
      <c r="I316" s="100" t="s">
        <v>30</v>
      </c>
      <c r="J316" s="101">
        <v>23</v>
      </c>
      <c r="O316" s="100" t="s">
        <v>1446</v>
      </c>
      <c r="P316" s="100">
        <v>147352</v>
      </c>
      <c r="Q316" s="100">
        <v>33314</v>
      </c>
      <c r="R316" s="100" t="s">
        <v>752</v>
      </c>
      <c r="S316" s="100" t="s">
        <v>221</v>
      </c>
      <c r="T316" s="100" t="s">
        <v>106</v>
      </c>
      <c r="U316" s="101" t="s">
        <v>697</v>
      </c>
      <c r="V316" s="100" t="s">
        <v>30</v>
      </c>
      <c r="W316" s="100" t="s">
        <v>30</v>
      </c>
    </row>
    <row r="317" spans="1:23" ht="14.25">
      <c r="A317" s="100" t="str">
        <f t="shared" si="4"/>
        <v>Filor 8399</v>
      </c>
      <c r="B317" s="100">
        <v>147314</v>
      </c>
      <c r="C317" s="100">
        <v>8399</v>
      </c>
      <c r="D317" s="100" t="s">
        <v>396</v>
      </c>
      <c r="E317" s="100" t="s">
        <v>256</v>
      </c>
      <c r="F317" s="100" t="s">
        <v>129</v>
      </c>
      <c r="G317" s="101" t="s">
        <v>695</v>
      </c>
      <c r="H317" s="100" t="s">
        <v>30</v>
      </c>
      <c r="I317" s="100" t="s">
        <v>30</v>
      </c>
      <c r="J317" s="101">
        <v>23</v>
      </c>
      <c r="O317" s="100" t="s">
        <v>1447</v>
      </c>
      <c r="P317" s="100">
        <v>147314</v>
      </c>
      <c r="Q317" s="100">
        <v>8399</v>
      </c>
      <c r="R317" s="100" t="s">
        <v>396</v>
      </c>
      <c r="S317" s="100" t="s">
        <v>256</v>
      </c>
      <c r="T317" s="100" t="s">
        <v>129</v>
      </c>
      <c r="U317" s="101" t="s">
        <v>695</v>
      </c>
      <c r="V317" s="100" t="s">
        <v>30</v>
      </c>
      <c r="W317" s="100" t="s">
        <v>30</v>
      </c>
    </row>
    <row r="318" spans="1:23" ht="14.25">
      <c r="A318" s="100" t="str">
        <f t="shared" si="4"/>
        <v>Fuertes 8359</v>
      </c>
      <c r="B318" s="100">
        <v>106606</v>
      </c>
      <c r="C318" s="100">
        <v>8359</v>
      </c>
      <c r="D318" s="100" t="s">
        <v>397</v>
      </c>
      <c r="E318" s="100" t="s">
        <v>398</v>
      </c>
      <c r="F318" s="100" t="s">
        <v>118</v>
      </c>
      <c r="G318" s="101">
        <v>0</v>
      </c>
      <c r="H318" s="100" t="s">
        <v>30</v>
      </c>
      <c r="I318" s="100" t="s">
        <v>30</v>
      </c>
      <c r="J318" s="101">
        <v>23</v>
      </c>
      <c r="O318" s="100" t="s">
        <v>1448</v>
      </c>
      <c r="P318" s="100">
        <v>106606</v>
      </c>
      <c r="Q318" s="100">
        <v>8359</v>
      </c>
      <c r="R318" s="100" t="s">
        <v>397</v>
      </c>
      <c r="S318" s="100" t="s">
        <v>398</v>
      </c>
      <c r="T318" s="100" t="s">
        <v>118</v>
      </c>
      <c r="U318" s="101">
        <v>0</v>
      </c>
      <c r="V318" s="100" t="s">
        <v>30</v>
      </c>
      <c r="W318" s="100" t="s">
        <v>30</v>
      </c>
    </row>
    <row r="319" spans="1:23" ht="14.25">
      <c r="A319" s="100" t="str">
        <f t="shared" si="4"/>
        <v>Fuertes 8360</v>
      </c>
      <c r="B319" s="100">
        <v>107116</v>
      </c>
      <c r="C319" s="100">
        <v>8360</v>
      </c>
      <c r="D319" s="100" t="s">
        <v>397</v>
      </c>
      <c r="E319" s="100" t="s">
        <v>207</v>
      </c>
      <c r="F319" s="100" t="s">
        <v>106</v>
      </c>
      <c r="G319" s="101" t="s">
        <v>695</v>
      </c>
      <c r="H319" s="100" t="s">
        <v>30</v>
      </c>
      <c r="I319" s="100" t="s">
        <v>30</v>
      </c>
      <c r="J319" s="101">
        <v>23</v>
      </c>
      <c r="O319" s="100" t="s">
        <v>1449</v>
      </c>
      <c r="P319" s="100">
        <v>107116</v>
      </c>
      <c r="Q319" s="100">
        <v>8360</v>
      </c>
      <c r="R319" s="100" t="s">
        <v>397</v>
      </c>
      <c r="S319" s="100" t="s">
        <v>207</v>
      </c>
      <c r="T319" s="100" t="s">
        <v>106</v>
      </c>
      <c r="U319" s="101" t="s">
        <v>695</v>
      </c>
      <c r="V319" s="100" t="s">
        <v>30</v>
      </c>
      <c r="W319" s="100" t="s">
        <v>30</v>
      </c>
    </row>
    <row r="320" spans="1:23" ht="14.25">
      <c r="A320" s="100" t="str">
        <f t="shared" si="4"/>
        <v>Göbel - Janka 8403</v>
      </c>
      <c r="B320" s="100">
        <v>106573</v>
      </c>
      <c r="C320" s="100">
        <v>8403</v>
      </c>
      <c r="D320" s="100" t="s">
        <v>401</v>
      </c>
      <c r="E320" s="100" t="s">
        <v>76</v>
      </c>
      <c r="F320" s="100" t="s">
        <v>129</v>
      </c>
      <c r="G320" s="101" t="s">
        <v>695</v>
      </c>
      <c r="H320" s="100" t="s">
        <v>30</v>
      </c>
      <c r="I320" s="100" t="s">
        <v>30</v>
      </c>
      <c r="J320" s="101">
        <v>23</v>
      </c>
      <c r="O320" s="100" t="s">
        <v>1450</v>
      </c>
      <c r="P320" s="100">
        <v>106573</v>
      </c>
      <c r="Q320" s="100">
        <v>8403</v>
      </c>
      <c r="R320" s="100" t="s">
        <v>401</v>
      </c>
      <c r="S320" s="100" t="s">
        <v>76</v>
      </c>
      <c r="T320" s="100" t="s">
        <v>129</v>
      </c>
      <c r="U320" s="101" t="s">
        <v>695</v>
      </c>
      <c r="V320" s="100" t="s">
        <v>30</v>
      </c>
      <c r="W320" s="100" t="s">
        <v>30</v>
      </c>
    </row>
    <row r="321" spans="1:23" ht="14.25">
      <c r="A321" s="100" t="str">
        <f t="shared" si="4"/>
        <v>Henrich 8514</v>
      </c>
      <c r="B321" s="100">
        <v>67314</v>
      </c>
      <c r="C321" s="100">
        <v>8514</v>
      </c>
      <c r="D321" s="100" t="s">
        <v>196</v>
      </c>
      <c r="E321" s="100" t="s">
        <v>77</v>
      </c>
      <c r="F321" s="100" t="s">
        <v>106</v>
      </c>
      <c r="G321" s="101" t="s">
        <v>695</v>
      </c>
      <c r="H321" s="100" t="s">
        <v>30</v>
      </c>
      <c r="I321" s="100" t="s">
        <v>30</v>
      </c>
      <c r="J321" s="101">
        <v>23</v>
      </c>
      <c r="O321" s="100" t="s">
        <v>1451</v>
      </c>
      <c r="P321" s="100">
        <v>67314</v>
      </c>
      <c r="Q321" s="100">
        <v>8514</v>
      </c>
      <c r="R321" s="100" t="s">
        <v>196</v>
      </c>
      <c r="S321" s="100" t="s">
        <v>77</v>
      </c>
      <c r="T321" s="100" t="s">
        <v>106</v>
      </c>
      <c r="U321" s="101" t="s">
        <v>695</v>
      </c>
      <c r="V321" s="100" t="s">
        <v>30</v>
      </c>
      <c r="W321" s="100" t="s">
        <v>30</v>
      </c>
    </row>
    <row r="322" spans="1:23" ht="14.25">
      <c r="A322" s="100" t="str">
        <f t="shared" si="4"/>
        <v>Janssen 10691</v>
      </c>
      <c r="B322" s="100">
        <v>153193</v>
      </c>
      <c r="C322" s="100">
        <v>10691</v>
      </c>
      <c r="D322" s="100" t="s">
        <v>1031</v>
      </c>
      <c r="E322" s="100" t="s">
        <v>719</v>
      </c>
      <c r="F322" s="100" t="s">
        <v>106</v>
      </c>
      <c r="G322" s="101" t="s">
        <v>697</v>
      </c>
      <c r="H322" s="100" t="s">
        <v>30</v>
      </c>
      <c r="I322" s="100" t="s">
        <v>30</v>
      </c>
      <c r="J322" s="101">
        <v>23</v>
      </c>
      <c r="O322" s="100" t="s">
        <v>1452</v>
      </c>
      <c r="P322" s="100">
        <v>153193</v>
      </c>
      <c r="Q322" s="100">
        <v>10691</v>
      </c>
      <c r="R322" s="100" t="s">
        <v>1031</v>
      </c>
      <c r="S322" s="100" t="s">
        <v>719</v>
      </c>
      <c r="T322" s="100" t="s">
        <v>106</v>
      </c>
      <c r="U322" s="101" t="s">
        <v>697</v>
      </c>
      <c r="V322" s="100" t="s">
        <v>30</v>
      </c>
      <c r="W322" s="100" t="s">
        <v>30</v>
      </c>
    </row>
    <row r="323" spans="1:23" ht="14.25">
      <c r="A323" s="100" t="str">
        <f aca="true" t="shared" si="5" ref="A323:A386">D323&amp;" "&amp;C323</f>
        <v>Krüger 10439</v>
      </c>
      <c r="B323" s="100">
        <v>132498</v>
      </c>
      <c r="C323" s="100">
        <v>10439</v>
      </c>
      <c r="D323" s="100" t="s">
        <v>121</v>
      </c>
      <c r="E323" s="100" t="s">
        <v>330</v>
      </c>
      <c r="F323" s="100" t="s">
        <v>106</v>
      </c>
      <c r="G323" s="101" t="s">
        <v>976</v>
      </c>
      <c r="H323" s="100" t="s">
        <v>30</v>
      </c>
      <c r="I323" s="100" t="s">
        <v>30</v>
      </c>
      <c r="J323" s="101">
        <v>22</v>
      </c>
      <c r="O323" s="100" t="s">
        <v>1453</v>
      </c>
      <c r="P323" s="100">
        <v>132498</v>
      </c>
      <c r="Q323" s="100">
        <v>10439</v>
      </c>
      <c r="R323" s="100" t="s">
        <v>121</v>
      </c>
      <c r="S323" s="100" t="s">
        <v>330</v>
      </c>
      <c r="T323" s="100" t="s">
        <v>106</v>
      </c>
      <c r="U323" s="101" t="s">
        <v>976</v>
      </c>
      <c r="V323" s="100" t="s">
        <v>30</v>
      </c>
      <c r="W323" s="100" t="s">
        <v>30</v>
      </c>
    </row>
    <row r="324" spans="1:23" ht="14.25">
      <c r="A324" s="100" t="str">
        <f t="shared" si="5"/>
        <v>Poller 8955</v>
      </c>
      <c r="B324" s="100">
        <v>106607</v>
      </c>
      <c r="C324" s="100">
        <v>8955</v>
      </c>
      <c r="D324" s="100" t="s">
        <v>403</v>
      </c>
      <c r="E324" s="100" t="s">
        <v>181</v>
      </c>
      <c r="F324" s="100" t="s">
        <v>104</v>
      </c>
      <c r="G324" s="101" t="s">
        <v>696</v>
      </c>
      <c r="H324" s="100" t="s">
        <v>30</v>
      </c>
      <c r="I324" s="100" t="s">
        <v>30</v>
      </c>
      <c r="J324" s="101">
        <v>23</v>
      </c>
      <c r="O324" s="100" t="s">
        <v>1454</v>
      </c>
      <c r="P324" s="100">
        <v>106607</v>
      </c>
      <c r="Q324" s="100">
        <v>8955</v>
      </c>
      <c r="R324" s="100" t="s">
        <v>403</v>
      </c>
      <c r="S324" s="100" t="s">
        <v>181</v>
      </c>
      <c r="T324" s="100" t="s">
        <v>104</v>
      </c>
      <c r="U324" s="101" t="s">
        <v>696</v>
      </c>
      <c r="V324" s="100" t="s">
        <v>30</v>
      </c>
      <c r="W324" s="100" t="s">
        <v>30</v>
      </c>
    </row>
    <row r="325" spans="1:23" ht="14.25">
      <c r="A325" s="100" t="str">
        <f t="shared" si="5"/>
        <v>Poller 15596</v>
      </c>
      <c r="B325" s="100">
        <v>149145</v>
      </c>
      <c r="C325" s="100">
        <v>15596</v>
      </c>
      <c r="D325" s="100" t="s">
        <v>403</v>
      </c>
      <c r="E325" s="100" t="s">
        <v>182</v>
      </c>
      <c r="F325" s="100" t="s">
        <v>104</v>
      </c>
      <c r="G325" s="101">
        <v>0</v>
      </c>
      <c r="H325" s="100" t="s">
        <v>30</v>
      </c>
      <c r="I325" s="100" t="s">
        <v>30</v>
      </c>
      <c r="J325" s="101">
        <v>23</v>
      </c>
      <c r="O325" s="100" t="s">
        <v>1455</v>
      </c>
      <c r="P325" s="100">
        <v>149145</v>
      </c>
      <c r="Q325" s="100">
        <v>15596</v>
      </c>
      <c r="R325" s="100" t="s">
        <v>403</v>
      </c>
      <c r="S325" s="100" t="s">
        <v>182</v>
      </c>
      <c r="T325" s="100" t="s">
        <v>104</v>
      </c>
      <c r="U325" s="101">
        <v>0</v>
      </c>
      <c r="V325" s="100" t="s">
        <v>30</v>
      </c>
      <c r="W325" s="100" t="s">
        <v>30</v>
      </c>
    </row>
    <row r="326" spans="1:23" ht="14.25">
      <c r="A326" s="100" t="str">
        <f t="shared" si="5"/>
        <v>Rogalla 33150</v>
      </c>
      <c r="B326" s="100">
        <v>135816</v>
      </c>
      <c r="C326" s="100">
        <v>33150</v>
      </c>
      <c r="D326" s="100" t="s">
        <v>730</v>
      </c>
      <c r="E326" s="100" t="s">
        <v>416</v>
      </c>
      <c r="F326" s="100" t="s">
        <v>125</v>
      </c>
      <c r="G326" s="101" t="s">
        <v>694</v>
      </c>
      <c r="H326" s="100" t="s">
        <v>30</v>
      </c>
      <c r="I326" s="100" t="s">
        <v>30</v>
      </c>
      <c r="J326" s="101">
        <v>23</v>
      </c>
      <c r="O326" s="100" t="s">
        <v>1456</v>
      </c>
      <c r="P326" s="100">
        <v>135816</v>
      </c>
      <c r="Q326" s="100">
        <v>33150</v>
      </c>
      <c r="R326" s="100" t="s">
        <v>730</v>
      </c>
      <c r="S326" s="100" t="s">
        <v>416</v>
      </c>
      <c r="T326" s="100" t="s">
        <v>125</v>
      </c>
      <c r="U326" s="101" t="s">
        <v>694</v>
      </c>
      <c r="V326" s="100" t="s">
        <v>30</v>
      </c>
      <c r="W326" s="100" t="s">
        <v>30</v>
      </c>
    </row>
    <row r="327" spans="1:23" ht="14.25">
      <c r="A327" s="100" t="str">
        <f t="shared" si="5"/>
        <v>Strauß 8045</v>
      </c>
      <c r="B327" s="100">
        <v>135997</v>
      </c>
      <c r="C327" s="100">
        <v>8045</v>
      </c>
      <c r="D327" s="100" t="s">
        <v>1032</v>
      </c>
      <c r="E327" s="100" t="s">
        <v>571</v>
      </c>
      <c r="F327" s="100" t="s">
        <v>129</v>
      </c>
      <c r="G327" s="101" t="s">
        <v>695</v>
      </c>
      <c r="H327" s="100" t="s">
        <v>30</v>
      </c>
      <c r="I327" s="100" t="s">
        <v>30</v>
      </c>
      <c r="J327" s="101">
        <v>23</v>
      </c>
      <c r="O327" s="100" t="s">
        <v>1457</v>
      </c>
      <c r="P327" s="100">
        <v>135997</v>
      </c>
      <c r="Q327" s="100">
        <v>8045</v>
      </c>
      <c r="R327" s="100" t="s">
        <v>1032</v>
      </c>
      <c r="S327" s="100" t="s">
        <v>571</v>
      </c>
      <c r="T327" s="100" t="s">
        <v>129</v>
      </c>
      <c r="U327" s="101" t="s">
        <v>695</v>
      </c>
      <c r="V327" s="100" t="s">
        <v>30</v>
      </c>
      <c r="W327" s="100" t="s">
        <v>30</v>
      </c>
    </row>
    <row r="328" spans="1:23" ht="14.25">
      <c r="A328" s="100" t="str">
        <f t="shared" si="5"/>
        <v>Weibrich 26632</v>
      </c>
      <c r="B328" s="100">
        <v>127769</v>
      </c>
      <c r="C328" s="100">
        <v>26632</v>
      </c>
      <c r="D328" s="100" t="s">
        <v>1033</v>
      </c>
      <c r="E328" s="100" t="s">
        <v>1034</v>
      </c>
      <c r="F328" s="100" t="s">
        <v>147</v>
      </c>
      <c r="G328" s="101" t="s">
        <v>696</v>
      </c>
      <c r="H328" s="100" t="s">
        <v>30</v>
      </c>
      <c r="I328" s="100" t="s">
        <v>30</v>
      </c>
      <c r="J328" s="101">
        <v>23</v>
      </c>
      <c r="O328" s="100" t="s">
        <v>1458</v>
      </c>
      <c r="P328" s="100">
        <v>127769</v>
      </c>
      <c r="Q328" s="100">
        <v>26632</v>
      </c>
      <c r="R328" s="100" t="s">
        <v>1033</v>
      </c>
      <c r="S328" s="100" t="s">
        <v>1034</v>
      </c>
      <c r="T328" s="100" t="s">
        <v>147</v>
      </c>
      <c r="U328" s="101" t="s">
        <v>696</v>
      </c>
      <c r="V328" s="100" t="s">
        <v>30</v>
      </c>
      <c r="W328" s="100" t="s">
        <v>30</v>
      </c>
    </row>
    <row r="329" spans="1:23" ht="14.25">
      <c r="A329" s="100" t="str">
        <f t="shared" si="5"/>
        <v>Wiederhold 15766</v>
      </c>
      <c r="B329" s="100">
        <v>39421</v>
      </c>
      <c r="C329" s="100">
        <v>15766</v>
      </c>
      <c r="D329" s="100" t="s">
        <v>241</v>
      </c>
      <c r="E329" s="100" t="s">
        <v>75</v>
      </c>
      <c r="F329" s="100" t="s">
        <v>106</v>
      </c>
      <c r="G329" s="101" t="s">
        <v>694</v>
      </c>
      <c r="H329" s="100" t="s">
        <v>30</v>
      </c>
      <c r="I329" s="100" t="s">
        <v>30</v>
      </c>
      <c r="J329" s="101">
        <v>22</v>
      </c>
      <c r="O329" s="100" t="s">
        <v>1459</v>
      </c>
      <c r="P329" s="100">
        <v>39421</v>
      </c>
      <c r="Q329" s="100">
        <v>15766</v>
      </c>
      <c r="R329" s="100" t="s">
        <v>241</v>
      </c>
      <c r="S329" s="100" t="s">
        <v>75</v>
      </c>
      <c r="T329" s="100" t="s">
        <v>106</v>
      </c>
      <c r="U329" s="101" t="s">
        <v>694</v>
      </c>
      <c r="V329" s="100" t="s">
        <v>30</v>
      </c>
      <c r="W329" s="100" t="s">
        <v>30</v>
      </c>
    </row>
    <row r="330" spans="1:23" ht="14.25">
      <c r="A330" s="100" t="str">
        <f t="shared" si="5"/>
        <v>Berk 23125</v>
      </c>
      <c r="B330" s="100">
        <v>100322</v>
      </c>
      <c r="C330" s="100">
        <v>23125</v>
      </c>
      <c r="D330" s="100" t="s">
        <v>608</v>
      </c>
      <c r="E330" s="100" t="s">
        <v>572</v>
      </c>
      <c r="F330" s="100" t="s">
        <v>125</v>
      </c>
      <c r="G330" s="101" t="s">
        <v>696</v>
      </c>
      <c r="H330" s="100" t="s">
        <v>657</v>
      </c>
      <c r="I330" s="100" t="s">
        <v>31</v>
      </c>
      <c r="J330" s="101">
        <v>22</v>
      </c>
      <c r="O330" s="100" t="s">
        <v>1460</v>
      </c>
      <c r="P330" s="100">
        <v>100322</v>
      </c>
      <c r="Q330" s="100">
        <v>23125</v>
      </c>
      <c r="R330" s="100" t="s">
        <v>608</v>
      </c>
      <c r="S330" s="100" t="s">
        <v>572</v>
      </c>
      <c r="T330" s="100" t="s">
        <v>125</v>
      </c>
      <c r="U330" s="101" t="s">
        <v>696</v>
      </c>
      <c r="V330" s="100" t="s">
        <v>657</v>
      </c>
      <c r="W330" s="100" t="s">
        <v>31</v>
      </c>
    </row>
    <row r="331" spans="1:23" ht="14.25">
      <c r="A331" s="100" t="str">
        <f t="shared" si="5"/>
        <v>Crider 2220</v>
      </c>
      <c r="B331" s="100">
        <v>127794</v>
      </c>
      <c r="C331" s="100">
        <v>2220</v>
      </c>
      <c r="D331" s="100" t="s">
        <v>1035</v>
      </c>
      <c r="E331" s="100" t="s">
        <v>1036</v>
      </c>
      <c r="F331" s="100" t="s">
        <v>106</v>
      </c>
      <c r="G331" s="101">
        <v>0</v>
      </c>
      <c r="H331" s="100" t="s">
        <v>657</v>
      </c>
      <c r="I331" s="100" t="s">
        <v>31</v>
      </c>
      <c r="J331" s="101">
        <v>22</v>
      </c>
      <c r="O331" s="100" t="s">
        <v>1461</v>
      </c>
      <c r="P331" s="100">
        <v>127794</v>
      </c>
      <c r="Q331" s="100">
        <v>2220</v>
      </c>
      <c r="R331" s="100" t="s">
        <v>1035</v>
      </c>
      <c r="S331" s="100" t="s">
        <v>1036</v>
      </c>
      <c r="T331" s="100" t="s">
        <v>106</v>
      </c>
      <c r="U331" s="101">
        <v>0</v>
      </c>
      <c r="V331" s="100" t="s">
        <v>657</v>
      </c>
      <c r="W331" s="100" t="s">
        <v>31</v>
      </c>
    </row>
    <row r="332" spans="1:23" ht="14.25">
      <c r="A332" s="100" t="str">
        <f t="shared" si="5"/>
        <v>Dietz 8245</v>
      </c>
      <c r="B332" s="100">
        <v>144529</v>
      </c>
      <c r="C332" s="100">
        <v>8245</v>
      </c>
      <c r="D332" s="100" t="s">
        <v>756</v>
      </c>
      <c r="E332" s="100" t="s">
        <v>161</v>
      </c>
      <c r="F332" s="100" t="s">
        <v>106</v>
      </c>
      <c r="G332" s="101">
        <v>0</v>
      </c>
      <c r="H332" s="100" t="s">
        <v>657</v>
      </c>
      <c r="I332" s="100" t="s">
        <v>31</v>
      </c>
      <c r="J332" s="101">
        <v>22</v>
      </c>
      <c r="O332" s="100" t="s">
        <v>1462</v>
      </c>
      <c r="P332" s="100">
        <v>144529</v>
      </c>
      <c r="Q332" s="100">
        <v>8245</v>
      </c>
      <c r="R332" s="100" t="s">
        <v>756</v>
      </c>
      <c r="S332" s="100" t="s">
        <v>161</v>
      </c>
      <c r="T332" s="100" t="s">
        <v>106</v>
      </c>
      <c r="U332" s="101">
        <v>0</v>
      </c>
      <c r="V332" s="100" t="s">
        <v>657</v>
      </c>
      <c r="W332" s="100" t="s">
        <v>31</v>
      </c>
    </row>
    <row r="333" spans="1:23" ht="14.25">
      <c r="A333" s="100" t="str">
        <f t="shared" si="5"/>
        <v>Flick 15804</v>
      </c>
      <c r="B333" s="100">
        <v>151884</v>
      </c>
      <c r="C333" s="100">
        <v>15804</v>
      </c>
      <c r="D333" s="100" t="s">
        <v>413</v>
      </c>
      <c r="E333" s="100" t="s">
        <v>414</v>
      </c>
      <c r="F333" s="100" t="s">
        <v>104</v>
      </c>
      <c r="G333" s="101" t="s">
        <v>976</v>
      </c>
      <c r="H333" s="100" t="s">
        <v>657</v>
      </c>
      <c r="I333" s="100" t="s">
        <v>31</v>
      </c>
      <c r="J333" s="101">
        <v>22</v>
      </c>
      <c r="O333" s="100" t="s">
        <v>1463</v>
      </c>
      <c r="P333" s="100">
        <v>151884</v>
      </c>
      <c r="Q333" s="100">
        <v>15804</v>
      </c>
      <c r="R333" s="100" t="s">
        <v>413</v>
      </c>
      <c r="S333" s="100" t="s">
        <v>414</v>
      </c>
      <c r="T333" s="100" t="s">
        <v>104</v>
      </c>
      <c r="U333" s="101" t="s">
        <v>976</v>
      </c>
      <c r="V333" s="100" t="s">
        <v>657</v>
      </c>
      <c r="W333" s="100" t="s">
        <v>31</v>
      </c>
    </row>
    <row r="334" spans="1:23" ht="14.25">
      <c r="A334" s="100" t="str">
        <f t="shared" si="5"/>
        <v>Friedrichs 22176</v>
      </c>
      <c r="B334" s="100">
        <v>145765</v>
      </c>
      <c r="C334" s="100">
        <v>22176</v>
      </c>
      <c r="D334" s="100" t="s">
        <v>1037</v>
      </c>
      <c r="E334" s="100" t="s">
        <v>239</v>
      </c>
      <c r="F334" s="100" t="s">
        <v>106</v>
      </c>
      <c r="G334" s="101" t="s">
        <v>695</v>
      </c>
      <c r="H334" s="100" t="s">
        <v>657</v>
      </c>
      <c r="I334" s="100" t="s">
        <v>31</v>
      </c>
      <c r="J334" s="101">
        <v>22</v>
      </c>
      <c r="O334" s="100" t="s">
        <v>1464</v>
      </c>
      <c r="P334" s="100">
        <v>145765</v>
      </c>
      <c r="Q334" s="100">
        <v>22176</v>
      </c>
      <c r="R334" s="100" t="s">
        <v>1037</v>
      </c>
      <c r="S334" s="100" t="s">
        <v>239</v>
      </c>
      <c r="T334" s="100" t="s">
        <v>106</v>
      </c>
      <c r="U334" s="101" t="s">
        <v>695</v>
      </c>
      <c r="V334" s="100" t="s">
        <v>657</v>
      </c>
      <c r="W334" s="100" t="s">
        <v>31</v>
      </c>
    </row>
    <row r="335" spans="1:23" ht="14.25">
      <c r="A335" s="100" t="str">
        <f t="shared" si="5"/>
        <v>Gallo 33092</v>
      </c>
      <c r="B335" s="100">
        <v>107121</v>
      </c>
      <c r="C335" s="100">
        <v>33092</v>
      </c>
      <c r="D335" s="100" t="s">
        <v>658</v>
      </c>
      <c r="E335" s="100" t="s">
        <v>659</v>
      </c>
      <c r="F335" s="100" t="s">
        <v>147</v>
      </c>
      <c r="G335" s="101" t="s">
        <v>697</v>
      </c>
      <c r="H335" s="100" t="s">
        <v>657</v>
      </c>
      <c r="I335" s="100" t="s">
        <v>31</v>
      </c>
      <c r="J335" s="101">
        <v>22</v>
      </c>
      <c r="O335" s="100" t="s">
        <v>1465</v>
      </c>
      <c r="P335" s="100">
        <v>107121</v>
      </c>
      <c r="Q335" s="100">
        <v>33092</v>
      </c>
      <c r="R335" s="100" t="s">
        <v>658</v>
      </c>
      <c r="S335" s="100" t="s">
        <v>659</v>
      </c>
      <c r="T335" s="100" t="s">
        <v>147</v>
      </c>
      <c r="U335" s="101" t="s">
        <v>697</v>
      </c>
      <c r="V335" s="100" t="s">
        <v>657</v>
      </c>
      <c r="W335" s="100" t="s">
        <v>31</v>
      </c>
    </row>
    <row r="336" spans="1:23" ht="14.25">
      <c r="A336" s="100" t="str">
        <f t="shared" si="5"/>
        <v>Herbig 10243</v>
      </c>
      <c r="B336" s="100">
        <v>147218</v>
      </c>
      <c r="C336" s="100">
        <v>10243</v>
      </c>
      <c r="D336" s="100" t="s">
        <v>415</v>
      </c>
      <c r="E336" s="100" t="s">
        <v>416</v>
      </c>
      <c r="F336" s="100" t="s">
        <v>104</v>
      </c>
      <c r="G336" s="101">
        <v>0</v>
      </c>
      <c r="H336" s="100" t="s">
        <v>657</v>
      </c>
      <c r="I336" s="100" t="s">
        <v>31</v>
      </c>
      <c r="J336" s="101">
        <v>22</v>
      </c>
      <c r="O336" s="100" t="s">
        <v>1466</v>
      </c>
      <c r="P336" s="100">
        <v>147218</v>
      </c>
      <c r="Q336" s="100">
        <v>10243</v>
      </c>
      <c r="R336" s="100" t="s">
        <v>415</v>
      </c>
      <c r="S336" s="100" t="s">
        <v>416</v>
      </c>
      <c r="T336" s="100" t="s">
        <v>104</v>
      </c>
      <c r="U336" s="101">
        <v>0</v>
      </c>
      <c r="V336" s="100" t="s">
        <v>657</v>
      </c>
      <c r="W336" s="100" t="s">
        <v>31</v>
      </c>
    </row>
    <row r="337" spans="1:23" ht="14.25">
      <c r="A337" s="100" t="str">
        <f t="shared" si="5"/>
        <v>Hill 26683</v>
      </c>
      <c r="B337" s="100">
        <v>154307</v>
      </c>
      <c r="C337" s="100">
        <v>26683</v>
      </c>
      <c r="D337" s="100" t="s">
        <v>1038</v>
      </c>
      <c r="E337" s="100" t="s">
        <v>1039</v>
      </c>
      <c r="F337" s="100" t="s">
        <v>106</v>
      </c>
      <c r="G337" s="101" t="s">
        <v>696</v>
      </c>
      <c r="H337" s="100" t="s">
        <v>657</v>
      </c>
      <c r="I337" s="100" t="s">
        <v>31</v>
      </c>
      <c r="J337" s="101">
        <v>22</v>
      </c>
      <c r="O337" s="100" t="s">
        <v>1467</v>
      </c>
      <c r="P337" s="100">
        <v>154307</v>
      </c>
      <c r="Q337" s="100">
        <v>26683</v>
      </c>
      <c r="R337" s="100" t="s">
        <v>1038</v>
      </c>
      <c r="S337" s="100" t="s">
        <v>1039</v>
      </c>
      <c r="T337" s="100" t="s">
        <v>106</v>
      </c>
      <c r="U337" s="101" t="s">
        <v>696</v>
      </c>
      <c r="V337" s="100" t="s">
        <v>657</v>
      </c>
      <c r="W337" s="100" t="s">
        <v>31</v>
      </c>
    </row>
    <row r="338" spans="1:23" ht="14.25">
      <c r="A338" s="100" t="str">
        <f t="shared" si="5"/>
        <v>Modenbach 8825</v>
      </c>
      <c r="B338" s="100">
        <v>67609</v>
      </c>
      <c r="C338" s="100">
        <v>8825</v>
      </c>
      <c r="D338" s="100" t="s">
        <v>473</v>
      </c>
      <c r="E338" s="100" t="s">
        <v>161</v>
      </c>
      <c r="F338" s="100" t="s">
        <v>125</v>
      </c>
      <c r="G338" s="101" t="s">
        <v>696</v>
      </c>
      <c r="H338" s="100" t="s">
        <v>657</v>
      </c>
      <c r="I338" s="100" t="s">
        <v>31</v>
      </c>
      <c r="J338" s="101">
        <v>22</v>
      </c>
      <c r="O338" s="100" t="s">
        <v>1468</v>
      </c>
      <c r="P338" s="100">
        <v>67609</v>
      </c>
      <c r="Q338" s="100">
        <v>8825</v>
      </c>
      <c r="R338" s="100" t="s">
        <v>473</v>
      </c>
      <c r="S338" s="100" t="s">
        <v>161</v>
      </c>
      <c r="T338" s="100" t="s">
        <v>125</v>
      </c>
      <c r="U338" s="101" t="s">
        <v>696</v>
      </c>
      <c r="V338" s="100" t="s">
        <v>657</v>
      </c>
      <c r="W338" s="100" t="s">
        <v>31</v>
      </c>
    </row>
    <row r="339" spans="1:23" ht="14.25">
      <c r="A339" s="100" t="str">
        <f t="shared" si="5"/>
        <v>Neß 15653</v>
      </c>
      <c r="B339" s="100">
        <v>104103</v>
      </c>
      <c r="C339" s="100">
        <v>15653</v>
      </c>
      <c r="D339" s="100" t="s">
        <v>418</v>
      </c>
      <c r="E339" s="100" t="s">
        <v>207</v>
      </c>
      <c r="F339" s="100" t="s">
        <v>106</v>
      </c>
      <c r="G339" s="101" t="s">
        <v>697</v>
      </c>
      <c r="H339" s="100" t="s">
        <v>657</v>
      </c>
      <c r="I339" s="100" t="s">
        <v>31</v>
      </c>
      <c r="J339" s="101">
        <v>22</v>
      </c>
      <c r="O339" s="100" t="s">
        <v>1469</v>
      </c>
      <c r="P339" s="100">
        <v>104103</v>
      </c>
      <c r="Q339" s="100">
        <v>15653</v>
      </c>
      <c r="R339" s="100" t="s">
        <v>418</v>
      </c>
      <c r="S339" s="100" t="s">
        <v>207</v>
      </c>
      <c r="T339" s="100" t="s">
        <v>106</v>
      </c>
      <c r="U339" s="101" t="s">
        <v>697</v>
      </c>
      <c r="V339" s="100" t="s">
        <v>657</v>
      </c>
      <c r="W339" s="100" t="s">
        <v>31</v>
      </c>
    </row>
    <row r="340" spans="1:23" ht="14.25">
      <c r="A340" s="100" t="str">
        <f t="shared" si="5"/>
        <v>Ray Love II 14165</v>
      </c>
      <c r="B340" s="100">
        <v>105121</v>
      </c>
      <c r="C340" s="100">
        <v>14165</v>
      </c>
      <c r="D340" s="100" t="s">
        <v>867</v>
      </c>
      <c r="E340" s="100" t="s">
        <v>868</v>
      </c>
      <c r="F340" s="100" t="s">
        <v>106</v>
      </c>
      <c r="G340" s="101" t="s">
        <v>695</v>
      </c>
      <c r="H340" s="100" t="s">
        <v>657</v>
      </c>
      <c r="I340" s="100" t="s">
        <v>31</v>
      </c>
      <c r="J340" s="101">
        <v>22</v>
      </c>
      <c r="O340" s="100" t="s">
        <v>1470</v>
      </c>
      <c r="P340" s="100">
        <v>105121</v>
      </c>
      <c r="Q340" s="100">
        <v>14165</v>
      </c>
      <c r="R340" s="100" t="s">
        <v>867</v>
      </c>
      <c r="S340" s="100" t="s">
        <v>868</v>
      </c>
      <c r="T340" s="100" t="s">
        <v>106</v>
      </c>
      <c r="U340" s="101" t="s">
        <v>695</v>
      </c>
      <c r="V340" s="100" t="s">
        <v>657</v>
      </c>
      <c r="W340" s="100" t="s">
        <v>31</v>
      </c>
    </row>
    <row r="341" spans="1:23" ht="14.25">
      <c r="A341" s="100" t="str">
        <f t="shared" si="5"/>
        <v>Rohn 33036</v>
      </c>
      <c r="B341" s="100">
        <v>106939</v>
      </c>
      <c r="C341" s="100">
        <v>33036</v>
      </c>
      <c r="D341" s="100" t="s">
        <v>555</v>
      </c>
      <c r="E341" s="100" t="s">
        <v>359</v>
      </c>
      <c r="F341" s="100" t="s">
        <v>106</v>
      </c>
      <c r="G341" s="101" t="s">
        <v>697</v>
      </c>
      <c r="H341" s="100" t="s">
        <v>657</v>
      </c>
      <c r="I341" s="100" t="s">
        <v>31</v>
      </c>
      <c r="J341" s="101">
        <v>22</v>
      </c>
      <c r="O341" s="100" t="s">
        <v>1471</v>
      </c>
      <c r="P341" s="100">
        <v>106939</v>
      </c>
      <c r="Q341" s="100">
        <v>33036</v>
      </c>
      <c r="R341" s="100" t="s">
        <v>555</v>
      </c>
      <c r="S341" s="100" t="s">
        <v>359</v>
      </c>
      <c r="T341" s="100" t="s">
        <v>106</v>
      </c>
      <c r="U341" s="101" t="s">
        <v>697</v>
      </c>
      <c r="V341" s="100" t="s">
        <v>657</v>
      </c>
      <c r="W341" s="100" t="s">
        <v>31</v>
      </c>
    </row>
    <row r="342" spans="1:23" ht="14.25">
      <c r="A342" s="100" t="str">
        <f t="shared" si="5"/>
        <v>Schubert 15992</v>
      </c>
      <c r="B342" s="100">
        <v>135928</v>
      </c>
      <c r="C342" s="100">
        <v>15992</v>
      </c>
      <c r="D342" s="100" t="s">
        <v>388</v>
      </c>
      <c r="E342" s="100" t="s">
        <v>303</v>
      </c>
      <c r="F342" s="100" t="s">
        <v>147</v>
      </c>
      <c r="G342" s="101" t="s">
        <v>694</v>
      </c>
      <c r="H342" s="100" t="s">
        <v>657</v>
      </c>
      <c r="I342" s="100" t="s">
        <v>31</v>
      </c>
      <c r="J342" s="101">
        <v>22</v>
      </c>
      <c r="O342" s="100" t="s">
        <v>1472</v>
      </c>
      <c r="P342" s="100">
        <v>135928</v>
      </c>
      <c r="Q342" s="100">
        <v>15992</v>
      </c>
      <c r="R342" s="100" t="s">
        <v>388</v>
      </c>
      <c r="S342" s="100" t="s">
        <v>303</v>
      </c>
      <c r="T342" s="100" t="s">
        <v>147</v>
      </c>
      <c r="U342" s="101" t="s">
        <v>694</v>
      </c>
      <c r="V342" s="100" t="s">
        <v>657</v>
      </c>
      <c r="W342" s="100" t="s">
        <v>31</v>
      </c>
    </row>
    <row r="343" spans="1:23" ht="14.25">
      <c r="A343" s="100" t="str">
        <f t="shared" si="5"/>
        <v>Smith 14718</v>
      </c>
      <c r="B343" s="100">
        <v>153145</v>
      </c>
      <c r="C343" s="100">
        <v>14718</v>
      </c>
      <c r="D343" s="100" t="s">
        <v>1040</v>
      </c>
      <c r="E343" s="100" t="s">
        <v>1041</v>
      </c>
      <c r="F343" s="100" t="s">
        <v>104</v>
      </c>
      <c r="G343" s="101">
        <v>0</v>
      </c>
      <c r="H343" s="100" t="s">
        <v>657</v>
      </c>
      <c r="I343" s="100" t="s">
        <v>31</v>
      </c>
      <c r="J343" s="101">
        <v>22</v>
      </c>
      <c r="O343" s="100" t="s">
        <v>1473</v>
      </c>
      <c r="P343" s="100">
        <v>153145</v>
      </c>
      <c r="Q343" s="100">
        <v>14718</v>
      </c>
      <c r="R343" s="100" t="s">
        <v>1040</v>
      </c>
      <c r="S343" s="100" t="s">
        <v>1041</v>
      </c>
      <c r="T343" s="100" t="s">
        <v>104</v>
      </c>
      <c r="U343" s="101">
        <v>0</v>
      </c>
      <c r="V343" s="100" t="s">
        <v>657</v>
      </c>
      <c r="W343" s="100" t="s">
        <v>31</v>
      </c>
    </row>
    <row r="344" spans="1:23" ht="14.25">
      <c r="A344" s="100" t="str">
        <f t="shared" si="5"/>
        <v>Spelten 33258</v>
      </c>
      <c r="B344" s="100">
        <v>151174</v>
      </c>
      <c r="C344" s="100">
        <v>33258</v>
      </c>
      <c r="D344" s="100" t="s">
        <v>869</v>
      </c>
      <c r="E344" s="100" t="s">
        <v>228</v>
      </c>
      <c r="F344" s="100" t="s">
        <v>147</v>
      </c>
      <c r="G344" s="101" t="s">
        <v>699</v>
      </c>
      <c r="H344" s="100" t="s">
        <v>657</v>
      </c>
      <c r="I344" s="100" t="s">
        <v>31</v>
      </c>
      <c r="J344" s="101">
        <v>22</v>
      </c>
      <c r="O344" s="100" t="s">
        <v>1474</v>
      </c>
      <c r="P344" s="100">
        <v>151174</v>
      </c>
      <c r="Q344" s="100">
        <v>33258</v>
      </c>
      <c r="R344" s="100" t="s">
        <v>869</v>
      </c>
      <c r="S344" s="100" t="s">
        <v>228</v>
      </c>
      <c r="T344" s="100" t="s">
        <v>147</v>
      </c>
      <c r="U344" s="101" t="s">
        <v>699</v>
      </c>
      <c r="V344" s="100" t="s">
        <v>657</v>
      </c>
      <c r="W344" s="100" t="s">
        <v>31</v>
      </c>
    </row>
    <row r="345" spans="1:23" ht="14.25">
      <c r="A345" s="100" t="str">
        <f t="shared" si="5"/>
        <v>Winter 14091</v>
      </c>
      <c r="B345" s="100">
        <v>149141</v>
      </c>
      <c r="C345" s="100">
        <v>14091</v>
      </c>
      <c r="D345" s="100" t="s">
        <v>291</v>
      </c>
      <c r="E345" s="100" t="s">
        <v>248</v>
      </c>
      <c r="F345" s="100" t="s">
        <v>106</v>
      </c>
      <c r="G345" s="101" t="s">
        <v>697</v>
      </c>
      <c r="H345" s="100" t="s">
        <v>657</v>
      </c>
      <c r="I345" s="100" t="s">
        <v>31</v>
      </c>
      <c r="J345" s="101">
        <v>22</v>
      </c>
      <c r="O345" s="100" t="s">
        <v>1475</v>
      </c>
      <c r="P345" s="100">
        <v>149141</v>
      </c>
      <c r="Q345" s="100">
        <v>14091</v>
      </c>
      <c r="R345" s="100" t="s">
        <v>291</v>
      </c>
      <c r="S345" s="100" t="s">
        <v>248</v>
      </c>
      <c r="T345" s="100" t="s">
        <v>106</v>
      </c>
      <c r="U345" s="101" t="s">
        <v>697</v>
      </c>
      <c r="V345" s="100" t="s">
        <v>657</v>
      </c>
      <c r="W345" s="100" t="s">
        <v>31</v>
      </c>
    </row>
    <row r="346" spans="1:23" ht="14.25">
      <c r="A346" s="100" t="str">
        <f t="shared" si="5"/>
        <v>Appel 8024</v>
      </c>
      <c r="B346" s="100">
        <v>67606</v>
      </c>
      <c r="C346" s="100">
        <v>8024</v>
      </c>
      <c r="D346" s="100" t="s">
        <v>469</v>
      </c>
      <c r="E346" s="100" t="s">
        <v>342</v>
      </c>
      <c r="F346" s="100" t="s">
        <v>125</v>
      </c>
      <c r="G346" s="101" t="s">
        <v>696</v>
      </c>
      <c r="H346" s="100" t="s">
        <v>660</v>
      </c>
      <c r="I346" s="100" t="s">
        <v>32</v>
      </c>
      <c r="J346" s="101">
        <v>23</v>
      </c>
      <c r="O346" s="100" t="s">
        <v>1476</v>
      </c>
      <c r="P346" s="100">
        <v>67606</v>
      </c>
      <c r="Q346" s="100">
        <v>8024</v>
      </c>
      <c r="R346" s="100" t="s">
        <v>469</v>
      </c>
      <c r="S346" s="100" t="s">
        <v>342</v>
      </c>
      <c r="T346" s="100" t="s">
        <v>125</v>
      </c>
      <c r="U346" s="101" t="s">
        <v>696</v>
      </c>
      <c r="V346" s="100" t="s">
        <v>660</v>
      </c>
      <c r="W346" s="100" t="s">
        <v>32</v>
      </c>
    </row>
    <row r="347" spans="1:23" ht="14.25">
      <c r="A347" s="100" t="str">
        <f t="shared" si="5"/>
        <v>Auth 8035</v>
      </c>
      <c r="B347" s="100">
        <v>89408</v>
      </c>
      <c r="C347" s="100">
        <v>8035</v>
      </c>
      <c r="D347" s="100" t="s">
        <v>424</v>
      </c>
      <c r="E347" s="100" t="s">
        <v>227</v>
      </c>
      <c r="F347" s="100" t="s">
        <v>104</v>
      </c>
      <c r="G347" s="101"/>
      <c r="H347" s="100" t="s">
        <v>660</v>
      </c>
      <c r="I347" s="100" t="s">
        <v>32</v>
      </c>
      <c r="J347" s="101">
        <v>23</v>
      </c>
      <c r="O347" s="100" t="s">
        <v>1477</v>
      </c>
      <c r="P347" s="100">
        <v>89408</v>
      </c>
      <c r="Q347" s="100">
        <v>8035</v>
      </c>
      <c r="R347" s="100" t="s">
        <v>424</v>
      </c>
      <c r="S347" s="100" t="s">
        <v>227</v>
      </c>
      <c r="T347" s="100" t="s">
        <v>104</v>
      </c>
      <c r="U347" s="101"/>
      <c r="V347" s="100" t="s">
        <v>660</v>
      </c>
      <c r="W347" s="100" t="s">
        <v>32</v>
      </c>
    </row>
    <row r="348" spans="1:23" ht="14.25">
      <c r="A348" s="100" t="str">
        <f t="shared" si="5"/>
        <v>Bauer 15991</v>
      </c>
      <c r="B348" s="100">
        <v>106704</v>
      </c>
      <c r="C348" s="100">
        <v>15991</v>
      </c>
      <c r="D348" s="100" t="s">
        <v>98</v>
      </c>
      <c r="E348" s="100" t="s">
        <v>285</v>
      </c>
      <c r="F348" s="100" t="s">
        <v>106</v>
      </c>
      <c r="G348" s="101" t="s">
        <v>694</v>
      </c>
      <c r="H348" s="100" t="s">
        <v>660</v>
      </c>
      <c r="I348" s="100" t="s">
        <v>32</v>
      </c>
      <c r="J348" s="101">
        <v>23</v>
      </c>
      <c r="O348" s="100" t="s">
        <v>1478</v>
      </c>
      <c r="P348" s="100">
        <v>106704</v>
      </c>
      <c r="Q348" s="100">
        <v>15991</v>
      </c>
      <c r="R348" s="100" t="s">
        <v>98</v>
      </c>
      <c r="S348" s="100" t="s">
        <v>285</v>
      </c>
      <c r="T348" s="100" t="s">
        <v>106</v>
      </c>
      <c r="U348" s="101" t="s">
        <v>694</v>
      </c>
      <c r="V348" s="100" t="s">
        <v>660</v>
      </c>
      <c r="W348" s="100" t="s">
        <v>32</v>
      </c>
    </row>
    <row r="349" spans="1:23" ht="14.25">
      <c r="A349" s="100" t="str">
        <f t="shared" si="5"/>
        <v>Baumann 12869</v>
      </c>
      <c r="B349" s="100">
        <v>140074</v>
      </c>
      <c r="C349" s="100">
        <v>12869</v>
      </c>
      <c r="D349" s="100" t="s">
        <v>89</v>
      </c>
      <c r="E349" s="100" t="s">
        <v>83</v>
      </c>
      <c r="F349" s="100" t="s">
        <v>118</v>
      </c>
      <c r="G349" s="101" t="s">
        <v>697</v>
      </c>
      <c r="H349" s="100" t="s">
        <v>660</v>
      </c>
      <c r="I349" s="100" t="s">
        <v>32</v>
      </c>
      <c r="J349" s="101">
        <v>23</v>
      </c>
      <c r="O349" s="100" t="s">
        <v>1479</v>
      </c>
      <c r="P349" s="100">
        <v>140074</v>
      </c>
      <c r="Q349" s="100">
        <v>12869</v>
      </c>
      <c r="R349" s="100" t="s">
        <v>89</v>
      </c>
      <c r="S349" s="100" t="s">
        <v>83</v>
      </c>
      <c r="T349" s="100" t="s">
        <v>118</v>
      </c>
      <c r="U349" s="101" t="s">
        <v>697</v>
      </c>
      <c r="V349" s="100" t="s">
        <v>660</v>
      </c>
      <c r="W349" s="100" t="s">
        <v>32</v>
      </c>
    </row>
    <row r="350" spans="1:23" ht="14.25">
      <c r="A350" s="100" t="str">
        <f t="shared" si="5"/>
        <v>Below 21199</v>
      </c>
      <c r="B350" s="100">
        <v>149939</v>
      </c>
      <c r="C350" s="100">
        <v>21199</v>
      </c>
      <c r="D350" s="100" t="s">
        <v>1042</v>
      </c>
      <c r="E350" s="100" t="s">
        <v>209</v>
      </c>
      <c r="F350" s="100" t="s">
        <v>106</v>
      </c>
      <c r="G350" s="101" t="s">
        <v>697</v>
      </c>
      <c r="H350" s="100" t="s">
        <v>660</v>
      </c>
      <c r="I350" s="100" t="s">
        <v>32</v>
      </c>
      <c r="J350" s="101">
        <v>23</v>
      </c>
      <c r="O350" s="100" t="s">
        <v>1480</v>
      </c>
      <c r="P350" s="100">
        <v>149939</v>
      </c>
      <c r="Q350" s="100">
        <v>21199</v>
      </c>
      <c r="R350" s="100" t="s">
        <v>1042</v>
      </c>
      <c r="S350" s="100" t="s">
        <v>209</v>
      </c>
      <c r="T350" s="100" t="s">
        <v>106</v>
      </c>
      <c r="U350" s="101" t="s">
        <v>697</v>
      </c>
      <c r="V350" s="100" t="s">
        <v>660</v>
      </c>
      <c r="W350" s="100" t="s">
        <v>32</v>
      </c>
    </row>
    <row r="351" spans="1:23" ht="14.25">
      <c r="A351" s="100" t="str">
        <f t="shared" si="5"/>
        <v>Bienert 8095</v>
      </c>
      <c r="B351" s="100">
        <v>145977</v>
      </c>
      <c r="C351" s="100">
        <v>8095</v>
      </c>
      <c r="D351" s="100" t="s">
        <v>425</v>
      </c>
      <c r="E351" s="100" t="s">
        <v>66</v>
      </c>
      <c r="F351" s="100" t="s">
        <v>125</v>
      </c>
      <c r="G351" s="101">
        <v>0</v>
      </c>
      <c r="H351" s="100" t="s">
        <v>660</v>
      </c>
      <c r="I351" s="100" t="s">
        <v>32</v>
      </c>
      <c r="J351" s="101">
        <v>23</v>
      </c>
      <c r="O351" s="100" t="s">
        <v>1481</v>
      </c>
      <c r="P351" s="100">
        <v>145977</v>
      </c>
      <c r="Q351" s="100">
        <v>8095</v>
      </c>
      <c r="R351" s="100" t="s">
        <v>425</v>
      </c>
      <c r="S351" s="100" t="s">
        <v>66</v>
      </c>
      <c r="T351" s="100" t="s">
        <v>125</v>
      </c>
      <c r="U351" s="101">
        <v>0</v>
      </c>
      <c r="V351" s="100" t="s">
        <v>660</v>
      </c>
      <c r="W351" s="100" t="s">
        <v>32</v>
      </c>
    </row>
    <row r="352" spans="1:23" ht="14.25">
      <c r="A352" s="100" t="str">
        <f t="shared" si="5"/>
        <v>Dinkel-Klaeden 10576</v>
      </c>
      <c r="B352" s="100">
        <v>147298</v>
      </c>
      <c r="C352" s="100">
        <v>10576</v>
      </c>
      <c r="D352" s="100" t="s">
        <v>1043</v>
      </c>
      <c r="E352" s="100" t="s">
        <v>198</v>
      </c>
      <c r="F352" s="100" t="s">
        <v>125</v>
      </c>
      <c r="G352" s="101" t="s">
        <v>697</v>
      </c>
      <c r="H352" s="100" t="s">
        <v>660</v>
      </c>
      <c r="I352" s="100" t="s">
        <v>32</v>
      </c>
      <c r="J352" s="101">
        <v>23</v>
      </c>
      <c r="O352" s="100" t="s">
        <v>1482</v>
      </c>
      <c r="P352" s="100">
        <v>147298</v>
      </c>
      <c r="Q352" s="100">
        <v>10576</v>
      </c>
      <c r="R352" s="100" t="s">
        <v>1043</v>
      </c>
      <c r="S352" s="100" t="s">
        <v>198</v>
      </c>
      <c r="T352" s="100" t="s">
        <v>125</v>
      </c>
      <c r="U352" s="101" t="s">
        <v>697</v>
      </c>
      <c r="V352" s="100" t="s">
        <v>660</v>
      </c>
      <c r="W352" s="100" t="s">
        <v>32</v>
      </c>
    </row>
    <row r="353" spans="1:23" ht="14.25">
      <c r="A353" s="100" t="str">
        <f t="shared" si="5"/>
        <v>Firmbach 8307</v>
      </c>
      <c r="B353" s="100">
        <v>145978</v>
      </c>
      <c r="C353" s="100">
        <v>8307</v>
      </c>
      <c r="D353" s="100" t="s">
        <v>426</v>
      </c>
      <c r="E353" s="100" t="s">
        <v>116</v>
      </c>
      <c r="F353" s="100" t="s">
        <v>118</v>
      </c>
      <c r="G353" s="101"/>
      <c r="H353" s="100" t="s">
        <v>660</v>
      </c>
      <c r="I353" s="100" t="s">
        <v>32</v>
      </c>
      <c r="J353" s="101">
        <v>23</v>
      </c>
      <c r="O353" s="100" t="s">
        <v>1483</v>
      </c>
      <c r="P353" s="100">
        <v>145978</v>
      </c>
      <c r="Q353" s="100">
        <v>8307</v>
      </c>
      <c r="R353" s="100" t="s">
        <v>426</v>
      </c>
      <c r="S353" s="100" t="s">
        <v>116</v>
      </c>
      <c r="T353" s="100" t="s">
        <v>118</v>
      </c>
      <c r="U353" s="101"/>
      <c r="V353" s="100" t="s">
        <v>660</v>
      </c>
      <c r="W353" s="100" t="s">
        <v>32</v>
      </c>
    </row>
    <row r="354" spans="1:23" ht="14.25">
      <c r="A354" s="100" t="str">
        <f t="shared" si="5"/>
        <v>Geretshauser 8388</v>
      </c>
      <c r="B354" s="100">
        <v>67607</v>
      </c>
      <c r="C354" s="100">
        <v>8388</v>
      </c>
      <c r="D354" s="100" t="s">
        <v>471</v>
      </c>
      <c r="E354" s="100" t="s">
        <v>472</v>
      </c>
      <c r="F354" s="100" t="s">
        <v>125</v>
      </c>
      <c r="G354" s="101" t="s">
        <v>694</v>
      </c>
      <c r="H354" s="100" t="s">
        <v>660</v>
      </c>
      <c r="I354" s="100" t="s">
        <v>32</v>
      </c>
      <c r="J354" s="101">
        <v>23</v>
      </c>
      <c r="O354" s="100" t="s">
        <v>1484</v>
      </c>
      <c r="P354" s="100">
        <v>67607</v>
      </c>
      <c r="Q354" s="100">
        <v>8388</v>
      </c>
      <c r="R354" s="100" t="s">
        <v>471</v>
      </c>
      <c r="S354" s="100" t="s">
        <v>472</v>
      </c>
      <c r="T354" s="100" t="s">
        <v>125</v>
      </c>
      <c r="U354" s="101" t="s">
        <v>694</v>
      </c>
      <c r="V354" s="100" t="s">
        <v>660</v>
      </c>
      <c r="W354" s="100" t="s">
        <v>32</v>
      </c>
    </row>
    <row r="355" spans="1:23" ht="14.25">
      <c r="A355" s="100" t="str">
        <f t="shared" si="5"/>
        <v>Gladigau 13056</v>
      </c>
      <c r="B355" s="100">
        <v>52081</v>
      </c>
      <c r="C355" s="100">
        <v>13056</v>
      </c>
      <c r="D355" s="100" t="s">
        <v>427</v>
      </c>
      <c r="E355" s="100" t="s">
        <v>271</v>
      </c>
      <c r="F355" s="100" t="s">
        <v>106</v>
      </c>
      <c r="G355" s="101" t="s">
        <v>695</v>
      </c>
      <c r="H355" s="100" t="s">
        <v>660</v>
      </c>
      <c r="I355" s="100" t="s">
        <v>32</v>
      </c>
      <c r="J355" s="101">
        <v>23</v>
      </c>
      <c r="O355" s="100" t="s">
        <v>1485</v>
      </c>
      <c r="P355" s="100">
        <v>52081</v>
      </c>
      <c r="Q355" s="100">
        <v>13056</v>
      </c>
      <c r="R355" s="100" t="s">
        <v>427</v>
      </c>
      <c r="S355" s="100" t="s">
        <v>271</v>
      </c>
      <c r="T355" s="100" t="s">
        <v>106</v>
      </c>
      <c r="U355" s="101" t="s">
        <v>695</v>
      </c>
      <c r="V355" s="100" t="s">
        <v>660</v>
      </c>
      <c r="W355" s="100" t="s">
        <v>32</v>
      </c>
    </row>
    <row r="356" spans="1:23" ht="14.25">
      <c r="A356" s="100" t="str">
        <f t="shared" si="5"/>
        <v>Hakin 15813</v>
      </c>
      <c r="B356" s="100">
        <v>153306</v>
      </c>
      <c r="C356" s="100">
        <v>15813</v>
      </c>
      <c r="D356" s="100" t="s">
        <v>428</v>
      </c>
      <c r="E356" s="100" t="s">
        <v>429</v>
      </c>
      <c r="F356" s="100" t="s">
        <v>106</v>
      </c>
      <c r="G356" s="101" t="s">
        <v>696</v>
      </c>
      <c r="H356" s="100" t="s">
        <v>660</v>
      </c>
      <c r="I356" s="100" t="s">
        <v>32</v>
      </c>
      <c r="J356" s="101">
        <v>23</v>
      </c>
      <c r="O356" s="100" t="s">
        <v>1486</v>
      </c>
      <c r="P356" s="100">
        <v>153306</v>
      </c>
      <c r="Q356" s="100">
        <v>15813</v>
      </c>
      <c r="R356" s="100" t="s">
        <v>428</v>
      </c>
      <c r="S356" s="100" t="s">
        <v>429</v>
      </c>
      <c r="T356" s="100" t="s">
        <v>106</v>
      </c>
      <c r="U356" s="101" t="s">
        <v>696</v>
      </c>
      <c r="V356" s="100" t="s">
        <v>660</v>
      </c>
      <c r="W356" s="100" t="s">
        <v>32</v>
      </c>
    </row>
    <row r="357" spans="1:23" ht="14.25">
      <c r="A357" s="100" t="str">
        <f t="shared" si="5"/>
        <v>Hensel 8515</v>
      </c>
      <c r="B357" s="100">
        <v>146119</v>
      </c>
      <c r="C357" s="100">
        <v>8515</v>
      </c>
      <c r="D357" s="100" t="s">
        <v>1044</v>
      </c>
      <c r="E357" s="100" t="s">
        <v>159</v>
      </c>
      <c r="F357" s="100" t="s">
        <v>125</v>
      </c>
      <c r="G357" s="101">
        <v>0</v>
      </c>
      <c r="H357" s="100" t="s">
        <v>660</v>
      </c>
      <c r="I357" s="100" t="s">
        <v>32</v>
      </c>
      <c r="J357" s="101">
        <v>23</v>
      </c>
      <c r="O357" s="100" t="s">
        <v>1487</v>
      </c>
      <c r="P357" s="100">
        <v>146119</v>
      </c>
      <c r="Q357" s="100">
        <v>8515</v>
      </c>
      <c r="R357" s="100" t="s">
        <v>1044</v>
      </c>
      <c r="S357" s="100" t="s">
        <v>159</v>
      </c>
      <c r="T357" s="100" t="s">
        <v>125</v>
      </c>
      <c r="U357" s="101">
        <v>0</v>
      </c>
      <c r="V357" s="100" t="s">
        <v>660</v>
      </c>
      <c r="W357" s="100" t="s">
        <v>32</v>
      </c>
    </row>
    <row r="358" spans="1:23" ht="14.25">
      <c r="A358" s="100" t="str">
        <f t="shared" si="5"/>
        <v>Hüllenhütter 8571</v>
      </c>
      <c r="B358" s="100">
        <v>106556</v>
      </c>
      <c r="C358" s="100">
        <v>8571</v>
      </c>
      <c r="D358" s="100" t="s">
        <v>276</v>
      </c>
      <c r="E358" s="100" t="s">
        <v>247</v>
      </c>
      <c r="F358" s="100" t="s">
        <v>125</v>
      </c>
      <c r="G358" s="101" t="s">
        <v>694</v>
      </c>
      <c r="H358" s="100" t="s">
        <v>660</v>
      </c>
      <c r="I358" s="100" t="s">
        <v>32</v>
      </c>
      <c r="J358" s="101">
        <v>23</v>
      </c>
      <c r="O358" s="100" t="s">
        <v>1488</v>
      </c>
      <c r="P358" s="100">
        <v>106556</v>
      </c>
      <c r="Q358" s="100">
        <v>8571</v>
      </c>
      <c r="R358" s="100" t="s">
        <v>276</v>
      </c>
      <c r="S358" s="100" t="s">
        <v>247</v>
      </c>
      <c r="T358" s="100" t="s">
        <v>125</v>
      </c>
      <c r="U358" s="101" t="s">
        <v>694</v>
      </c>
      <c r="V358" s="100" t="s">
        <v>660</v>
      </c>
      <c r="W358" s="100" t="s">
        <v>32</v>
      </c>
    </row>
    <row r="359" spans="1:23" ht="14.25">
      <c r="A359" s="100" t="str">
        <f t="shared" si="5"/>
        <v>Jackwerth 8584</v>
      </c>
      <c r="B359" s="100">
        <v>145979</v>
      </c>
      <c r="C359" s="100">
        <v>8584</v>
      </c>
      <c r="D359" s="100" t="s">
        <v>433</v>
      </c>
      <c r="E359" s="100" t="s">
        <v>134</v>
      </c>
      <c r="F359" s="100" t="s">
        <v>125</v>
      </c>
      <c r="G359" s="101" t="s">
        <v>694</v>
      </c>
      <c r="H359" s="100" t="s">
        <v>660</v>
      </c>
      <c r="I359" s="100" t="s">
        <v>32</v>
      </c>
      <c r="J359" s="101">
        <v>23</v>
      </c>
      <c r="O359" s="100" t="s">
        <v>1489</v>
      </c>
      <c r="P359" s="100">
        <v>145979</v>
      </c>
      <c r="Q359" s="100">
        <v>8584</v>
      </c>
      <c r="R359" s="100" t="s">
        <v>433</v>
      </c>
      <c r="S359" s="100" t="s">
        <v>134</v>
      </c>
      <c r="T359" s="100" t="s">
        <v>125</v>
      </c>
      <c r="U359" s="101" t="s">
        <v>694</v>
      </c>
      <c r="V359" s="100" t="s">
        <v>660</v>
      </c>
      <c r="W359" s="100" t="s">
        <v>32</v>
      </c>
    </row>
    <row r="360" spans="1:23" ht="14.25">
      <c r="A360" s="100" t="str">
        <f t="shared" si="5"/>
        <v>Knischewski 8663</v>
      </c>
      <c r="B360" s="100">
        <v>145980</v>
      </c>
      <c r="C360" s="100">
        <v>8663</v>
      </c>
      <c r="D360" s="100" t="s">
        <v>434</v>
      </c>
      <c r="E360" s="100" t="s">
        <v>66</v>
      </c>
      <c r="F360" s="100" t="s">
        <v>125</v>
      </c>
      <c r="G360" s="101" t="s">
        <v>697</v>
      </c>
      <c r="H360" s="100" t="s">
        <v>660</v>
      </c>
      <c r="I360" s="100" t="s">
        <v>32</v>
      </c>
      <c r="J360" s="101">
        <v>22</v>
      </c>
      <c r="O360" s="100" t="s">
        <v>1490</v>
      </c>
      <c r="P360" s="100">
        <v>145980</v>
      </c>
      <c r="Q360" s="100">
        <v>8663</v>
      </c>
      <c r="R360" s="100" t="s">
        <v>434</v>
      </c>
      <c r="S360" s="100" t="s">
        <v>66</v>
      </c>
      <c r="T360" s="100" t="s">
        <v>125</v>
      </c>
      <c r="U360" s="101" t="s">
        <v>697</v>
      </c>
      <c r="V360" s="100" t="s">
        <v>660</v>
      </c>
      <c r="W360" s="100" t="s">
        <v>32</v>
      </c>
    </row>
    <row r="361" spans="1:23" ht="14.25">
      <c r="A361" s="100" t="str">
        <f t="shared" si="5"/>
        <v>König 8682</v>
      </c>
      <c r="B361" s="100">
        <v>145981</v>
      </c>
      <c r="C361" s="100">
        <v>8682</v>
      </c>
      <c r="D361" s="100" t="s">
        <v>312</v>
      </c>
      <c r="E361" s="100" t="s">
        <v>435</v>
      </c>
      <c r="F361" s="100" t="s">
        <v>104</v>
      </c>
      <c r="G361" s="101" t="s">
        <v>695</v>
      </c>
      <c r="H361" s="100" t="s">
        <v>660</v>
      </c>
      <c r="I361" s="100" t="s">
        <v>32</v>
      </c>
      <c r="J361" s="101">
        <v>23</v>
      </c>
      <c r="O361" s="100" t="s">
        <v>1491</v>
      </c>
      <c r="P361" s="100">
        <v>145981</v>
      </c>
      <c r="Q361" s="100">
        <v>8682</v>
      </c>
      <c r="R361" s="100" t="s">
        <v>312</v>
      </c>
      <c r="S361" s="100" t="s">
        <v>435</v>
      </c>
      <c r="T361" s="100" t="s">
        <v>104</v>
      </c>
      <c r="U361" s="101" t="s">
        <v>695</v>
      </c>
      <c r="V361" s="100" t="s">
        <v>660</v>
      </c>
      <c r="W361" s="100" t="s">
        <v>32</v>
      </c>
    </row>
    <row r="362" spans="1:23" ht="14.25">
      <c r="A362" s="100" t="str">
        <f t="shared" si="5"/>
        <v>Lamprecht 15918</v>
      </c>
      <c r="B362" s="100">
        <v>106886</v>
      </c>
      <c r="C362" s="100">
        <v>15918</v>
      </c>
      <c r="D362" s="100" t="s">
        <v>438</v>
      </c>
      <c r="E362" s="100" t="s">
        <v>178</v>
      </c>
      <c r="F362" s="100" t="s">
        <v>125</v>
      </c>
      <c r="G362" s="101" t="s">
        <v>697</v>
      </c>
      <c r="H362" s="100" t="s">
        <v>660</v>
      </c>
      <c r="I362" s="100" t="s">
        <v>32</v>
      </c>
      <c r="J362" s="101">
        <v>23</v>
      </c>
      <c r="O362" s="100" t="s">
        <v>1492</v>
      </c>
      <c r="P362" s="100">
        <v>106886</v>
      </c>
      <c r="Q362" s="100">
        <v>15918</v>
      </c>
      <c r="R362" s="100" t="s">
        <v>438</v>
      </c>
      <c r="S362" s="100" t="s">
        <v>178</v>
      </c>
      <c r="T362" s="100" t="s">
        <v>125</v>
      </c>
      <c r="U362" s="101" t="s">
        <v>697</v>
      </c>
      <c r="V362" s="100" t="s">
        <v>660</v>
      </c>
      <c r="W362" s="100" t="s">
        <v>32</v>
      </c>
    </row>
    <row r="363" spans="1:23" ht="14.25">
      <c r="A363" s="100" t="str">
        <f t="shared" si="5"/>
        <v>Mader 8771</v>
      </c>
      <c r="B363" s="100">
        <v>145982</v>
      </c>
      <c r="C363" s="100">
        <v>8771</v>
      </c>
      <c r="D363" s="100" t="s">
        <v>382</v>
      </c>
      <c r="E363" s="100" t="s">
        <v>77</v>
      </c>
      <c r="F363" s="100" t="s">
        <v>106</v>
      </c>
      <c r="G363" s="101" t="s">
        <v>695</v>
      </c>
      <c r="H363" s="100" t="s">
        <v>660</v>
      </c>
      <c r="I363" s="100" t="s">
        <v>32</v>
      </c>
      <c r="J363" s="101">
        <v>23</v>
      </c>
      <c r="O363" s="100" t="s">
        <v>1493</v>
      </c>
      <c r="P363" s="100">
        <v>145982</v>
      </c>
      <c r="Q363" s="100">
        <v>8771</v>
      </c>
      <c r="R363" s="100" t="s">
        <v>382</v>
      </c>
      <c r="S363" s="100" t="s">
        <v>77</v>
      </c>
      <c r="T363" s="100" t="s">
        <v>106</v>
      </c>
      <c r="U363" s="101" t="s">
        <v>695</v>
      </c>
      <c r="V363" s="100" t="s">
        <v>660</v>
      </c>
      <c r="W363" s="100" t="s">
        <v>32</v>
      </c>
    </row>
    <row r="364" spans="1:23" ht="14.25">
      <c r="A364" s="100" t="str">
        <f t="shared" si="5"/>
        <v>Malow 15127</v>
      </c>
      <c r="B364" s="100">
        <v>144469</v>
      </c>
      <c r="C364" s="100">
        <v>15127</v>
      </c>
      <c r="D364" s="100" t="s">
        <v>384</v>
      </c>
      <c r="E364" s="100" t="s">
        <v>328</v>
      </c>
      <c r="F364" s="100" t="s">
        <v>129</v>
      </c>
      <c r="G364" s="101" t="s">
        <v>696</v>
      </c>
      <c r="H364" s="100" t="s">
        <v>660</v>
      </c>
      <c r="I364" s="100" t="s">
        <v>32</v>
      </c>
      <c r="J364" s="101">
        <v>23</v>
      </c>
      <c r="O364" s="100" t="s">
        <v>1494</v>
      </c>
      <c r="P364" s="100">
        <v>144469</v>
      </c>
      <c r="Q364" s="100">
        <v>15127</v>
      </c>
      <c r="R364" s="100" t="s">
        <v>384</v>
      </c>
      <c r="S364" s="100" t="s">
        <v>328</v>
      </c>
      <c r="T364" s="100" t="s">
        <v>129</v>
      </c>
      <c r="U364" s="101" t="s">
        <v>696</v>
      </c>
      <c r="V364" s="100" t="s">
        <v>660</v>
      </c>
      <c r="W364" s="100" t="s">
        <v>32</v>
      </c>
    </row>
    <row r="365" spans="1:23" ht="14.25">
      <c r="A365" s="100" t="str">
        <f t="shared" si="5"/>
        <v>Müller 8860</v>
      </c>
      <c r="B365" s="100">
        <v>51494</v>
      </c>
      <c r="C365" s="100">
        <v>8860</v>
      </c>
      <c r="D365" s="100" t="s">
        <v>266</v>
      </c>
      <c r="E365" s="100" t="s">
        <v>439</v>
      </c>
      <c r="F365" s="100" t="s">
        <v>104</v>
      </c>
      <c r="G365" s="101" t="s">
        <v>694</v>
      </c>
      <c r="H365" s="100" t="s">
        <v>660</v>
      </c>
      <c r="I365" s="100" t="s">
        <v>32</v>
      </c>
      <c r="J365" s="101">
        <v>22</v>
      </c>
      <c r="O365" s="100" t="s">
        <v>1495</v>
      </c>
      <c r="P365" s="100">
        <v>51494</v>
      </c>
      <c r="Q365" s="100">
        <v>8860</v>
      </c>
      <c r="R365" s="100" t="s">
        <v>266</v>
      </c>
      <c r="S365" s="100" t="s">
        <v>439</v>
      </c>
      <c r="T365" s="100" t="s">
        <v>104</v>
      </c>
      <c r="U365" s="101" t="s">
        <v>694</v>
      </c>
      <c r="V365" s="100" t="s">
        <v>660</v>
      </c>
      <c r="W365" s="100" t="s">
        <v>32</v>
      </c>
    </row>
    <row r="366" spans="1:23" ht="14.25">
      <c r="A366" s="100" t="str">
        <f t="shared" si="5"/>
        <v>Muth 8867</v>
      </c>
      <c r="B366" s="100">
        <v>145983</v>
      </c>
      <c r="C366" s="100">
        <v>8867</v>
      </c>
      <c r="D366" s="100" t="s">
        <v>440</v>
      </c>
      <c r="E366" s="100" t="s">
        <v>150</v>
      </c>
      <c r="F366" s="100" t="s">
        <v>104</v>
      </c>
      <c r="G366" s="101" t="s">
        <v>694</v>
      </c>
      <c r="H366" s="100" t="s">
        <v>660</v>
      </c>
      <c r="I366" s="100" t="s">
        <v>32</v>
      </c>
      <c r="J366" s="101">
        <v>23</v>
      </c>
      <c r="O366" s="100" t="s">
        <v>1496</v>
      </c>
      <c r="P366" s="100">
        <v>145983</v>
      </c>
      <c r="Q366" s="100">
        <v>8867</v>
      </c>
      <c r="R366" s="100" t="s">
        <v>440</v>
      </c>
      <c r="S366" s="100" t="s">
        <v>150</v>
      </c>
      <c r="T366" s="100" t="s">
        <v>104</v>
      </c>
      <c r="U366" s="101" t="s">
        <v>694</v>
      </c>
      <c r="V366" s="100" t="s">
        <v>660</v>
      </c>
      <c r="W366" s="100" t="s">
        <v>32</v>
      </c>
    </row>
    <row r="367" spans="1:23" ht="14.25">
      <c r="A367" s="100" t="str">
        <f t="shared" si="5"/>
        <v>Naujoks 8870</v>
      </c>
      <c r="B367" s="100">
        <v>151324</v>
      </c>
      <c r="C367" s="100">
        <v>8870</v>
      </c>
      <c r="D367" s="100" t="s">
        <v>257</v>
      </c>
      <c r="E367" s="100" t="s">
        <v>242</v>
      </c>
      <c r="F367" s="100" t="s">
        <v>125</v>
      </c>
      <c r="G367" s="101" t="s">
        <v>696</v>
      </c>
      <c r="H367" s="100" t="s">
        <v>660</v>
      </c>
      <c r="I367" s="100" t="s">
        <v>32</v>
      </c>
      <c r="J367" s="101">
        <v>23</v>
      </c>
      <c r="O367" s="100" t="s">
        <v>1497</v>
      </c>
      <c r="P367" s="100">
        <v>151324</v>
      </c>
      <c r="Q367" s="100">
        <v>8870</v>
      </c>
      <c r="R367" s="100" t="s">
        <v>257</v>
      </c>
      <c r="S367" s="100" t="s">
        <v>242</v>
      </c>
      <c r="T367" s="100" t="s">
        <v>125</v>
      </c>
      <c r="U367" s="101" t="s">
        <v>696</v>
      </c>
      <c r="V367" s="100" t="s">
        <v>660</v>
      </c>
      <c r="W367" s="100" t="s">
        <v>32</v>
      </c>
    </row>
    <row r="368" spans="1:23" ht="14.25">
      <c r="A368" s="100" t="str">
        <f t="shared" si="5"/>
        <v>Naumann 8873</v>
      </c>
      <c r="B368" s="100">
        <v>145985</v>
      </c>
      <c r="C368" s="100">
        <v>8873</v>
      </c>
      <c r="D368" s="100" t="s">
        <v>441</v>
      </c>
      <c r="E368" s="100" t="s">
        <v>442</v>
      </c>
      <c r="F368" s="100" t="s">
        <v>125</v>
      </c>
      <c r="G368" s="101" t="s">
        <v>699</v>
      </c>
      <c r="H368" s="100" t="s">
        <v>660</v>
      </c>
      <c r="I368" s="100" t="s">
        <v>32</v>
      </c>
      <c r="J368" s="101">
        <v>23</v>
      </c>
      <c r="O368" s="100" t="s">
        <v>1498</v>
      </c>
      <c r="P368" s="100">
        <v>145985</v>
      </c>
      <c r="Q368" s="100">
        <v>8873</v>
      </c>
      <c r="R368" s="100" t="s">
        <v>441</v>
      </c>
      <c r="S368" s="100" t="s">
        <v>442</v>
      </c>
      <c r="T368" s="100" t="s">
        <v>125</v>
      </c>
      <c r="U368" s="101" t="s">
        <v>699</v>
      </c>
      <c r="V368" s="100" t="s">
        <v>660</v>
      </c>
      <c r="W368" s="100" t="s">
        <v>32</v>
      </c>
    </row>
    <row r="369" spans="1:23" ht="14.25">
      <c r="A369" s="100" t="str">
        <f t="shared" si="5"/>
        <v>Naumann 8874</v>
      </c>
      <c r="B369" s="100">
        <v>145984</v>
      </c>
      <c r="C369" s="100">
        <v>8874</v>
      </c>
      <c r="D369" s="100" t="s">
        <v>441</v>
      </c>
      <c r="E369" s="100" t="s">
        <v>394</v>
      </c>
      <c r="F369" s="100" t="s">
        <v>125</v>
      </c>
      <c r="G369" s="101" t="s">
        <v>696</v>
      </c>
      <c r="H369" s="100" t="s">
        <v>660</v>
      </c>
      <c r="I369" s="100" t="s">
        <v>32</v>
      </c>
      <c r="J369" s="101">
        <v>23</v>
      </c>
      <c r="O369" s="100" t="s">
        <v>1499</v>
      </c>
      <c r="P369" s="100">
        <v>145984</v>
      </c>
      <c r="Q369" s="100">
        <v>8874</v>
      </c>
      <c r="R369" s="100" t="s">
        <v>441</v>
      </c>
      <c r="S369" s="100" t="s">
        <v>394</v>
      </c>
      <c r="T369" s="100" t="s">
        <v>125</v>
      </c>
      <c r="U369" s="101" t="s">
        <v>696</v>
      </c>
      <c r="V369" s="100" t="s">
        <v>660</v>
      </c>
      <c r="W369" s="100" t="s">
        <v>32</v>
      </c>
    </row>
    <row r="370" spans="1:23" ht="14.25">
      <c r="A370" s="100" t="str">
        <f t="shared" si="5"/>
        <v>Neubauer 33051</v>
      </c>
      <c r="B370" s="100">
        <v>106973</v>
      </c>
      <c r="C370" s="100">
        <v>33051</v>
      </c>
      <c r="D370" s="100" t="s">
        <v>173</v>
      </c>
      <c r="E370" s="100" t="s">
        <v>174</v>
      </c>
      <c r="F370" s="100" t="s">
        <v>125</v>
      </c>
      <c r="G370" s="101" t="s">
        <v>698</v>
      </c>
      <c r="H370" s="100" t="s">
        <v>660</v>
      </c>
      <c r="I370" s="100" t="s">
        <v>32</v>
      </c>
      <c r="J370" s="101">
        <v>23</v>
      </c>
      <c r="O370" s="100" t="s">
        <v>1500</v>
      </c>
      <c r="P370" s="100">
        <v>106973</v>
      </c>
      <c r="Q370" s="100">
        <v>33051</v>
      </c>
      <c r="R370" s="100" t="s">
        <v>173</v>
      </c>
      <c r="S370" s="100" t="s">
        <v>174</v>
      </c>
      <c r="T370" s="100" t="s">
        <v>125</v>
      </c>
      <c r="U370" s="101" t="s">
        <v>698</v>
      </c>
      <c r="V370" s="100" t="s">
        <v>660</v>
      </c>
      <c r="W370" s="100" t="s">
        <v>32</v>
      </c>
    </row>
    <row r="371" spans="1:23" ht="14.25">
      <c r="A371" s="100" t="str">
        <f t="shared" si="5"/>
        <v>Norz 8896</v>
      </c>
      <c r="B371" s="100">
        <v>145986</v>
      </c>
      <c r="C371" s="100">
        <v>8896</v>
      </c>
      <c r="D371" s="100" t="s">
        <v>443</v>
      </c>
      <c r="E371" s="100" t="s">
        <v>83</v>
      </c>
      <c r="F371" s="100" t="s">
        <v>125</v>
      </c>
      <c r="G371" s="101" t="s">
        <v>699</v>
      </c>
      <c r="H371" s="100" t="s">
        <v>660</v>
      </c>
      <c r="I371" s="100" t="s">
        <v>32</v>
      </c>
      <c r="J371" s="101">
        <v>23</v>
      </c>
      <c r="O371" s="100" t="s">
        <v>1501</v>
      </c>
      <c r="P371" s="100">
        <v>145986</v>
      </c>
      <c r="Q371" s="100">
        <v>8896</v>
      </c>
      <c r="R371" s="100" t="s">
        <v>443</v>
      </c>
      <c r="S371" s="100" t="s">
        <v>83</v>
      </c>
      <c r="T371" s="100" t="s">
        <v>125</v>
      </c>
      <c r="U371" s="101" t="s">
        <v>699</v>
      </c>
      <c r="V371" s="100" t="s">
        <v>660</v>
      </c>
      <c r="W371" s="100" t="s">
        <v>32</v>
      </c>
    </row>
    <row r="372" spans="1:23" ht="14.25">
      <c r="A372" s="100" t="str">
        <f t="shared" si="5"/>
        <v>Pohl 15769</v>
      </c>
      <c r="B372" s="100">
        <v>151325</v>
      </c>
      <c r="C372" s="100">
        <v>15769</v>
      </c>
      <c r="D372" s="100" t="s">
        <v>444</v>
      </c>
      <c r="E372" s="100" t="s">
        <v>445</v>
      </c>
      <c r="F372" s="100" t="s">
        <v>129</v>
      </c>
      <c r="G372" s="101" t="s">
        <v>696</v>
      </c>
      <c r="H372" s="100" t="s">
        <v>660</v>
      </c>
      <c r="I372" s="100" t="s">
        <v>32</v>
      </c>
      <c r="J372" s="101">
        <v>23</v>
      </c>
      <c r="O372" s="100" t="s">
        <v>1502</v>
      </c>
      <c r="P372" s="100">
        <v>151325</v>
      </c>
      <c r="Q372" s="100">
        <v>15769</v>
      </c>
      <c r="R372" s="100" t="s">
        <v>444</v>
      </c>
      <c r="S372" s="100" t="s">
        <v>445</v>
      </c>
      <c r="T372" s="100" t="s">
        <v>129</v>
      </c>
      <c r="U372" s="101" t="s">
        <v>696</v>
      </c>
      <c r="V372" s="100" t="s">
        <v>660</v>
      </c>
      <c r="W372" s="100" t="s">
        <v>32</v>
      </c>
    </row>
    <row r="373" spans="1:23" ht="14.25">
      <c r="A373" s="100" t="str">
        <f t="shared" si="5"/>
        <v>Reitze 15005</v>
      </c>
      <c r="B373" s="100">
        <v>145987</v>
      </c>
      <c r="C373" s="100">
        <v>15005</v>
      </c>
      <c r="D373" s="100" t="s">
        <v>446</v>
      </c>
      <c r="E373" s="100" t="s">
        <v>134</v>
      </c>
      <c r="F373" s="100" t="s">
        <v>125</v>
      </c>
      <c r="G373" s="101" t="s">
        <v>695</v>
      </c>
      <c r="H373" s="100" t="s">
        <v>660</v>
      </c>
      <c r="I373" s="100" t="s">
        <v>32</v>
      </c>
      <c r="J373" s="101">
        <v>23</v>
      </c>
      <c r="O373" s="100" t="s">
        <v>1503</v>
      </c>
      <c r="P373" s="100">
        <v>145987</v>
      </c>
      <c r="Q373" s="100">
        <v>15005</v>
      </c>
      <c r="R373" s="100" t="s">
        <v>446</v>
      </c>
      <c r="S373" s="100" t="s">
        <v>134</v>
      </c>
      <c r="T373" s="100" t="s">
        <v>125</v>
      </c>
      <c r="U373" s="101" t="s">
        <v>695</v>
      </c>
      <c r="V373" s="100" t="s">
        <v>660</v>
      </c>
      <c r="W373" s="100" t="s">
        <v>32</v>
      </c>
    </row>
    <row r="374" spans="1:23" ht="14.25">
      <c r="A374" s="100" t="str">
        <f t="shared" si="5"/>
        <v>Rifinius 15543</v>
      </c>
      <c r="B374" s="100">
        <v>146003</v>
      </c>
      <c r="C374" s="100">
        <v>15543</v>
      </c>
      <c r="D374" s="100" t="s">
        <v>235</v>
      </c>
      <c r="E374" s="100" t="s">
        <v>236</v>
      </c>
      <c r="F374" s="100" t="s">
        <v>129</v>
      </c>
      <c r="G374" s="101">
        <v>0</v>
      </c>
      <c r="H374" s="100" t="s">
        <v>660</v>
      </c>
      <c r="I374" s="100" t="s">
        <v>32</v>
      </c>
      <c r="J374" s="101">
        <v>23</v>
      </c>
      <c r="O374" s="100" t="s">
        <v>1504</v>
      </c>
      <c r="P374" s="100">
        <v>146003</v>
      </c>
      <c r="Q374" s="100">
        <v>15543</v>
      </c>
      <c r="R374" s="100" t="s">
        <v>235</v>
      </c>
      <c r="S374" s="100" t="s">
        <v>236</v>
      </c>
      <c r="T374" s="100" t="s">
        <v>129</v>
      </c>
      <c r="U374" s="101">
        <v>0</v>
      </c>
      <c r="V374" s="100" t="s">
        <v>660</v>
      </c>
      <c r="W374" s="100" t="s">
        <v>32</v>
      </c>
    </row>
    <row r="375" spans="1:23" ht="14.25">
      <c r="A375" s="100" t="str">
        <f t="shared" si="5"/>
        <v>Robison 15020</v>
      </c>
      <c r="B375" s="100">
        <v>145988</v>
      </c>
      <c r="C375" s="100">
        <v>15020</v>
      </c>
      <c r="D375" s="100" t="s">
        <v>1045</v>
      </c>
      <c r="E375" s="100" t="s">
        <v>1046</v>
      </c>
      <c r="F375" s="100" t="s">
        <v>125</v>
      </c>
      <c r="G375" s="101">
        <v>0</v>
      </c>
      <c r="H375" s="100" t="s">
        <v>660</v>
      </c>
      <c r="I375" s="100" t="s">
        <v>32</v>
      </c>
      <c r="J375" s="101">
        <v>23</v>
      </c>
      <c r="O375" s="100" t="s">
        <v>1505</v>
      </c>
      <c r="P375" s="100">
        <v>145988</v>
      </c>
      <c r="Q375" s="100">
        <v>15020</v>
      </c>
      <c r="R375" s="100" t="s">
        <v>1045</v>
      </c>
      <c r="S375" s="100" t="s">
        <v>1046</v>
      </c>
      <c r="T375" s="100" t="s">
        <v>125</v>
      </c>
      <c r="U375" s="101">
        <v>0</v>
      </c>
      <c r="V375" s="100" t="s">
        <v>660</v>
      </c>
      <c r="W375" s="100" t="s">
        <v>32</v>
      </c>
    </row>
    <row r="376" spans="1:23" ht="14.25">
      <c r="A376" s="100" t="str">
        <f t="shared" si="5"/>
        <v>Roloff 15925</v>
      </c>
      <c r="B376" s="100">
        <v>67459</v>
      </c>
      <c r="C376" s="100">
        <v>15925</v>
      </c>
      <c r="D376" s="100" t="s">
        <v>447</v>
      </c>
      <c r="E376" s="100" t="s">
        <v>260</v>
      </c>
      <c r="F376" s="100" t="s">
        <v>106</v>
      </c>
      <c r="G376" s="101" t="s">
        <v>694</v>
      </c>
      <c r="H376" s="100" t="s">
        <v>660</v>
      </c>
      <c r="I376" s="100" t="s">
        <v>32</v>
      </c>
      <c r="J376" s="101">
        <v>23</v>
      </c>
      <c r="O376" s="100" t="s">
        <v>1506</v>
      </c>
      <c r="P376" s="100">
        <v>67459</v>
      </c>
      <c r="Q376" s="100">
        <v>15925</v>
      </c>
      <c r="R376" s="100" t="s">
        <v>447</v>
      </c>
      <c r="S376" s="100" t="s">
        <v>260</v>
      </c>
      <c r="T376" s="100" t="s">
        <v>106</v>
      </c>
      <c r="U376" s="101" t="s">
        <v>694</v>
      </c>
      <c r="V376" s="100" t="s">
        <v>660</v>
      </c>
      <c r="W376" s="100" t="s">
        <v>32</v>
      </c>
    </row>
    <row r="377" spans="1:23" ht="14.25">
      <c r="A377" s="100" t="str">
        <f t="shared" si="5"/>
        <v>Roy 15040</v>
      </c>
      <c r="B377" s="100">
        <v>145989</v>
      </c>
      <c r="C377" s="100">
        <v>15040</v>
      </c>
      <c r="D377" s="100" t="s">
        <v>448</v>
      </c>
      <c r="E377" s="100" t="s">
        <v>228</v>
      </c>
      <c r="F377" s="100" t="s">
        <v>106</v>
      </c>
      <c r="G377" s="101">
        <v>0</v>
      </c>
      <c r="H377" s="100" t="s">
        <v>660</v>
      </c>
      <c r="I377" s="100" t="s">
        <v>32</v>
      </c>
      <c r="J377" s="101">
        <v>23</v>
      </c>
      <c r="O377" s="100" t="s">
        <v>1507</v>
      </c>
      <c r="P377" s="100">
        <v>145989</v>
      </c>
      <c r="Q377" s="100">
        <v>15040</v>
      </c>
      <c r="R377" s="100" t="s">
        <v>448</v>
      </c>
      <c r="S377" s="100" t="s">
        <v>228</v>
      </c>
      <c r="T377" s="100" t="s">
        <v>106</v>
      </c>
      <c r="U377" s="101">
        <v>0</v>
      </c>
      <c r="V377" s="100" t="s">
        <v>660</v>
      </c>
      <c r="W377" s="100" t="s">
        <v>32</v>
      </c>
    </row>
    <row r="378" spans="1:23" ht="14.25">
      <c r="A378" s="100" t="str">
        <f t="shared" si="5"/>
        <v>Saechtig 10167</v>
      </c>
      <c r="B378" s="100">
        <v>142976</v>
      </c>
      <c r="C378" s="100">
        <v>10167</v>
      </c>
      <c r="D378" s="100" t="s">
        <v>870</v>
      </c>
      <c r="E378" s="100" t="s">
        <v>871</v>
      </c>
      <c r="F378" s="100" t="s">
        <v>106</v>
      </c>
      <c r="G378" s="101" t="s">
        <v>694</v>
      </c>
      <c r="H378" s="100" t="s">
        <v>660</v>
      </c>
      <c r="I378" s="100" t="s">
        <v>32</v>
      </c>
      <c r="J378" s="101">
        <v>23</v>
      </c>
      <c r="O378" s="100" t="s">
        <v>1508</v>
      </c>
      <c r="P378" s="100">
        <v>142976</v>
      </c>
      <c r="Q378" s="100">
        <v>10167</v>
      </c>
      <c r="R378" s="100" t="s">
        <v>870</v>
      </c>
      <c r="S378" s="100" t="s">
        <v>871</v>
      </c>
      <c r="T378" s="100" t="s">
        <v>106</v>
      </c>
      <c r="U378" s="101" t="s">
        <v>694</v>
      </c>
      <c r="V378" s="100" t="s">
        <v>660</v>
      </c>
      <c r="W378" s="100" t="s">
        <v>32</v>
      </c>
    </row>
    <row r="379" spans="1:23" ht="14.25">
      <c r="A379" s="100" t="str">
        <f t="shared" si="5"/>
        <v>Schmidt 15112</v>
      </c>
      <c r="B379" s="100">
        <v>145990</v>
      </c>
      <c r="C379" s="100">
        <v>15112</v>
      </c>
      <c r="D379" s="100" t="s">
        <v>133</v>
      </c>
      <c r="E379" s="100" t="s">
        <v>66</v>
      </c>
      <c r="F379" s="100" t="s">
        <v>104</v>
      </c>
      <c r="G379" s="101" t="s">
        <v>696</v>
      </c>
      <c r="H379" s="100" t="s">
        <v>660</v>
      </c>
      <c r="I379" s="100" t="s">
        <v>32</v>
      </c>
      <c r="J379" s="101">
        <v>23</v>
      </c>
      <c r="O379" s="100" t="s">
        <v>1509</v>
      </c>
      <c r="P379" s="100">
        <v>145990</v>
      </c>
      <c r="Q379" s="100">
        <v>15112</v>
      </c>
      <c r="R379" s="100" t="s">
        <v>133</v>
      </c>
      <c r="S379" s="100" t="s">
        <v>66</v>
      </c>
      <c r="T379" s="100" t="s">
        <v>104</v>
      </c>
      <c r="U379" s="101" t="s">
        <v>696</v>
      </c>
      <c r="V379" s="100" t="s">
        <v>660</v>
      </c>
      <c r="W379" s="100" t="s">
        <v>32</v>
      </c>
    </row>
    <row r="380" spans="1:23" ht="14.25">
      <c r="A380" s="100" t="str">
        <f t="shared" si="5"/>
        <v>Sherman 15190</v>
      </c>
      <c r="B380" s="100">
        <v>145994</v>
      </c>
      <c r="C380" s="100">
        <v>15190</v>
      </c>
      <c r="D380" s="100" t="s">
        <v>1047</v>
      </c>
      <c r="E380" s="100" t="s">
        <v>1048</v>
      </c>
      <c r="F380" s="100" t="s">
        <v>125</v>
      </c>
      <c r="G380" s="101">
        <v>0</v>
      </c>
      <c r="H380" s="100" t="s">
        <v>660</v>
      </c>
      <c r="I380" s="100" t="s">
        <v>32</v>
      </c>
      <c r="J380" s="101">
        <v>23</v>
      </c>
      <c r="O380" s="100" t="s">
        <v>1510</v>
      </c>
      <c r="P380" s="100">
        <v>145994</v>
      </c>
      <c r="Q380" s="100">
        <v>15190</v>
      </c>
      <c r="R380" s="100" t="s">
        <v>1047</v>
      </c>
      <c r="S380" s="100" t="s">
        <v>1048</v>
      </c>
      <c r="T380" s="100" t="s">
        <v>125</v>
      </c>
      <c r="U380" s="101">
        <v>0</v>
      </c>
      <c r="V380" s="100" t="s">
        <v>660</v>
      </c>
      <c r="W380" s="100" t="s">
        <v>32</v>
      </c>
    </row>
    <row r="381" spans="1:23" ht="14.25">
      <c r="A381" s="100" t="str">
        <f t="shared" si="5"/>
        <v>Siebert 33055</v>
      </c>
      <c r="B381" s="100">
        <v>106891</v>
      </c>
      <c r="C381" s="100">
        <v>33055</v>
      </c>
      <c r="D381" s="100" t="s">
        <v>290</v>
      </c>
      <c r="E381" s="100" t="s">
        <v>189</v>
      </c>
      <c r="F381" s="100" t="s">
        <v>104</v>
      </c>
      <c r="G381" s="101" t="s">
        <v>699</v>
      </c>
      <c r="H381" s="100" t="s">
        <v>660</v>
      </c>
      <c r="I381" s="100" t="s">
        <v>32</v>
      </c>
      <c r="J381" s="101">
        <v>23</v>
      </c>
      <c r="O381" s="100" t="s">
        <v>1511</v>
      </c>
      <c r="P381" s="100">
        <v>106891</v>
      </c>
      <c r="Q381" s="100">
        <v>33055</v>
      </c>
      <c r="R381" s="100" t="s">
        <v>290</v>
      </c>
      <c r="S381" s="100" t="s">
        <v>189</v>
      </c>
      <c r="T381" s="100" t="s">
        <v>104</v>
      </c>
      <c r="U381" s="101" t="s">
        <v>699</v>
      </c>
      <c r="V381" s="100" t="s">
        <v>660</v>
      </c>
      <c r="W381" s="100" t="s">
        <v>32</v>
      </c>
    </row>
    <row r="382" spans="1:23" ht="14.25">
      <c r="A382" s="100" t="str">
        <f t="shared" si="5"/>
        <v>Steul 15239</v>
      </c>
      <c r="B382" s="100">
        <v>145995</v>
      </c>
      <c r="C382" s="100">
        <v>15239</v>
      </c>
      <c r="D382" s="100" t="s">
        <v>281</v>
      </c>
      <c r="E382" s="100" t="s">
        <v>361</v>
      </c>
      <c r="F382" s="100" t="s">
        <v>118</v>
      </c>
      <c r="G382" s="101">
        <v>0</v>
      </c>
      <c r="H382" s="100" t="s">
        <v>660</v>
      </c>
      <c r="I382" s="100" t="s">
        <v>32</v>
      </c>
      <c r="J382" s="101">
        <v>23</v>
      </c>
      <c r="O382" s="100" t="s">
        <v>1512</v>
      </c>
      <c r="P382" s="100">
        <v>145995</v>
      </c>
      <c r="Q382" s="100">
        <v>15239</v>
      </c>
      <c r="R382" s="100" t="s">
        <v>281</v>
      </c>
      <c r="S382" s="100" t="s">
        <v>361</v>
      </c>
      <c r="T382" s="100" t="s">
        <v>118</v>
      </c>
      <c r="U382" s="101">
        <v>0</v>
      </c>
      <c r="V382" s="100" t="s">
        <v>660</v>
      </c>
      <c r="W382" s="100" t="s">
        <v>32</v>
      </c>
    </row>
    <row r="383" spans="1:23" ht="14.25">
      <c r="A383" s="100" t="str">
        <f t="shared" si="5"/>
        <v>Trebes 15294</v>
      </c>
      <c r="B383" s="100">
        <v>100148</v>
      </c>
      <c r="C383" s="100">
        <v>15294</v>
      </c>
      <c r="D383" s="100" t="s">
        <v>179</v>
      </c>
      <c r="E383" s="100" t="s">
        <v>160</v>
      </c>
      <c r="F383" s="100" t="s">
        <v>104</v>
      </c>
      <c r="G383" s="101" t="s">
        <v>694</v>
      </c>
      <c r="H383" s="100" t="s">
        <v>660</v>
      </c>
      <c r="I383" s="100" t="s">
        <v>32</v>
      </c>
      <c r="J383" s="101">
        <v>23</v>
      </c>
      <c r="O383" s="100" t="s">
        <v>1513</v>
      </c>
      <c r="P383" s="100">
        <v>100148</v>
      </c>
      <c r="Q383" s="100">
        <v>15294</v>
      </c>
      <c r="R383" s="100" t="s">
        <v>179</v>
      </c>
      <c r="S383" s="100" t="s">
        <v>160</v>
      </c>
      <c r="T383" s="100" t="s">
        <v>104</v>
      </c>
      <c r="U383" s="101" t="s">
        <v>694</v>
      </c>
      <c r="V383" s="100" t="s">
        <v>660</v>
      </c>
      <c r="W383" s="100" t="s">
        <v>32</v>
      </c>
    </row>
    <row r="384" spans="1:23" ht="14.25">
      <c r="A384" s="100" t="str">
        <f t="shared" si="5"/>
        <v>Weidling 15350</v>
      </c>
      <c r="B384" s="100">
        <v>88626</v>
      </c>
      <c r="C384" s="100">
        <v>15350</v>
      </c>
      <c r="D384" s="100" t="s">
        <v>1049</v>
      </c>
      <c r="E384" s="100" t="s">
        <v>247</v>
      </c>
      <c r="F384" s="100" t="s">
        <v>118</v>
      </c>
      <c r="G384" s="101">
        <v>0</v>
      </c>
      <c r="H384" s="100" t="s">
        <v>660</v>
      </c>
      <c r="I384" s="100" t="s">
        <v>32</v>
      </c>
      <c r="J384" s="101">
        <v>22</v>
      </c>
      <c r="O384" s="100" t="s">
        <v>1514</v>
      </c>
      <c r="P384" s="100">
        <v>88626</v>
      </c>
      <c r="Q384" s="100">
        <v>15350</v>
      </c>
      <c r="R384" s="100" t="s">
        <v>1049</v>
      </c>
      <c r="S384" s="100" t="s">
        <v>247</v>
      </c>
      <c r="T384" s="100" t="s">
        <v>118</v>
      </c>
      <c r="U384" s="101">
        <v>0</v>
      </c>
      <c r="V384" s="100" t="s">
        <v>660</v>
      </c>
      <c r="W384" s="100" t="s">
        <v>32</v>
      </c>
    </row>
    <row r="385" spans="1:23" ht="14.25">
      <c r="A385" s="100" t="str">
        <f t="shared" si="5"/>
        <v>Weis 15356</v>
      </c>
      <c r="B385" s="100">
        <v>132562</v>
      </c>
      <c r="C385" s="100">
        <v>15356</v>
      </c>
      <c r="D385" s="100" t="s">
        <v>240</v>
      </c>
      <c r="E385" s="100" t="s">
        <v>189</v>
      </c>
      <c r="F385" s="100" t="s">
        <v>106</v>
      </c>
      <c r="G385" s="101" t="s">
        <v>695</v>
      </c>
      <c r="H385" s="100" t="s">
        <v>660</v>
      </c>
      <c r="I385" s="100" t="s">
        <v>32</v>
      </c>
      <c r="J385" s="101">
        <v>23</v>
      </c>
      <c r="O385" s="100" t="s">
        <v>1515</v>
      </c>
      <c r="P385" s="100">
        <v>132562</v>
      </c>
      <c r="Q385" s="100">
        <v>15356</v>
      </c>
      <c r="R385" s="100" t="s">
        <v>240</v>
      </c>
      <c r="S385" s="100" t="s">
        <v>189</v>
      </c>
      <c r="T385" s="100" t="s">
        <v>106</v>
      </c>
      <c r="U385" s="101" t="s">
        <v>695</v>
      </c>
      <c r="V385" s="100" t="s">
        <v>660</v>
      </c>
      <c r="W385" s="100" t="s">
        <v>32</v>
      </c>
    </row>
    <row r="386" spans="1:23" ht="14.25">
      <c r="A386" s="100" t="str">
        <f t="shared" si="5"/>
        <v>Weitzel 8785</v>
      </c>
      <c r="B386" s="100">
        <v>151326</v>
      </c>
      <c r="C386" s="100">
        <v>8785</v>
      </c>
      <c r="D386" s="100" t="s">
        <v>452</v>
      </c>
      <c r="E386" s="100" t="s">
        <v>232</v>
      </c>
      <c r="F386" s="100" t="s">
        <v>129</v>
      </c>
      <c r="G386" s="101" t="s">
        <v>696</v>
      </c>
      <c r="H386" s="100" t="s">
        <v>660</v>
      </c>
      <c r="I386" s="100" t="s">
        <v>32</v>
      </c>
      <c r="J386" s="101">
        <v>22</v>
      </c>
      <c r="O386" s="100" t="s">
        <v>1516</v>
      </c>
      <c r="P386" s="100">
        <v>151326</v>
      </c>
      <c r="Q386" s="100">
        <v>8785</v>
      </c>
      <c r="R386" s="100" t="s">
        <v>452</v>
      </c>
      <c r="S386" s="100" t="s">
        <v>232</v>
      </c>
      <c r="T386" s="100" t="s">
        <v>129</v>
      </c>
      <c r="U386" s="101" t="s">
        <v>696</v>
      </c>
      <c r="V386" s="100" t="s">
        <v>660</v>
      </c>
      <c r="W386" s="100" t="s">
        <v>32</v>
      </c>
    </row>
    <row r="387" spans="1:23" ht="14.25">
      <c r="A387" s="100" t="str">
        <f aca="true" t="shared" si="6" ref="A387:A450">D387&amp;" "&amp;C387</f>
        <v>Wolf 15392</v>
      </c>
      <c r="B387" s="100">
        <v>145997</v>
      </c>
      <c r="C387" s="100">
        <v>15392</v>
      </c>
      <c r="D387" s="100" t="s">
        <v>143</v>
      </c>
      <c r="E387" s="100" t="s">
        <v>453</v>
      </c>
      <c r="F387" s="100" t="s">
        <v>125</v>
      </c>
      <c r="G387" s="101">
        <v>0</v>
      </c>
      <c r="H387" s="100" t="s">
        <v>660</v>
      </c>
      <c r="I387" s="100" t="s">
        <v>32</v>
      </c>
      <c r="J387" s="101">
        <v>23</v>
      </c>
      <c r="O387" s="100" t="s">
        <v>1517</v>
      </c>
      <c r="P387" s="100">
        <v>145997</v>
      </c>
      <c r="Q387" s="100">
        <v>15392</v>
      </c>
      <c r="R387" s="100" t="s">
        <v>143</v>
      </c>
      <c r="S387" s="100" t="s">
        <v>453</v>
      </c>
      <c r="T387" s="100" t="s">
        <v>125</v>
      </c>
      <c r="U387" s="101">
        <v>0</v>
      </c>
      <c r="V387" s="100" t="s">
        <v>660</v>
      </c>
      <c r="W387" s="100" t="s">
        <v>32</v>
      </c>
    </row>
    <row r="388" spans="1:23" ht="14.25">
      <c r="A388" s="100" t="str">
        <f t="shared" si="6"/>
        <v>Yowell 15408</v>
      </c>
      <c r="B388" s="100">
        <v>145998</v>
      </c>
      <c r="C388" s="100">
        <v>15408</v>
      </c>
      <c r="D388" s="100" t="s">
        <v>454</v>
      </c>
      <c r="E388" s="100" t="s">
        <v>455</v>
      </c>
      <c r="F388" s="100" t="s">
        <v>118</v>
      </c>
      <c r="G388" s="101" t="s">
        <v>694</v>
      </c>
      <c r="H388" s="100" t="s">
        <v>660</v>
      </c>
      <c r="I388" s="100" t="s">
        <v>32</v>
      </c>
      <c r="J388" s="101">
        <v>23</v>
      </c>
      <c r="O388" s="100" t="s">
        <v>1518</v>
      </c>
      <c r="P388" s="100">
        <v>145998</v>
      </c>
      <c r="Q388" s="100">
        <v>15408</v>
      </c>
      <c r="R388" s="100" t="s">
        <v>454</v>
      </c>
      <c r="S388" s="100" t="s">
        <v>455</v>
      </c>
      <c r="T388" s="100" t="s">
        <v>118</v>
      </c>
      <c r="U388" s="101" t="s">
        <v>694</v>
      </c>
      <c r="V388" s="100" t="s">
        <v>660</v>
      </c>
      <c r="W388" s="100" t="s">
        <v>32</v>
      </c>
    </row>
    <row r="389" spans="1:23" ht="14.25">
      <c r="A389" s="100" t="str">
        <f t="shared" si="6"/>
        <v>Blickhan 8111</v>
      </c>
      <c r="B389" s="100">
        <v>147329</v>
      </c>
      <c r="C389" s="100">
        <v>8111</v>
      </c>
      <c r="D389" s="100" t="s">
        <v>463</v>
      </c>
      <c r="E389" s="100" t="s">
        <v>120</v>
      </c>
      <c r="F389" s="100" t="s">
        <v>125</v>
      </c>
      <c r="G389" s="101">
        <v>0</v>
      </c>
      <c r="H389" s="100" t="s">
        <v>34</v>
      </c>
      <c r="I389" s="100" t="s">
        <v>34</v>
      </c>
      <c r="J389" s="101">
        <v>23</v>
      </c>
      <c r="O389" s="100" t="s">
        <v>1519</v>
      </c>
      <c r="P389" s="100">
        <v>147329</v>
      </c>
      <c r="Q389" s="100">
        <v>8111</v>
      </c>
      <c r="R389" s="100" t="s">
        <v>463</v>
      </c>
      <c r="S389" s="100" t="s">
        <v>120</v>
      </c>
      <c r="T389" s="100" t="s">
        <v>125</v>
      </c>
      <c r="U389" s="101">
        <v>0</v>
      </c>
      <c r="V389" s="100" t="s">
        <v>34</v>
      </c>
      <c r="W389" s="100" t="s">
        <v>34</v>
      </c>
    </row>
    <row r="390" spans="1:23" ht="14.25">
      <c r="A390" s="100" t="str">
        <f t="shared" si="6"/>
        <v>Gutzwiller 33163</v>
      </c>
      <c r="B390" s="100">
        <v>135861</v>
      </c>
      <c r="C390" s="100">
        <v>33163</v>
      </c>
      <c r="D390" s="100" t="s">
        <v>564</v>
      </c>
      <c r="E390" s="100" t="s">
        <v>115</v>
      </c>
      <c r="F390" s="100" t="s">
        <v>104</v>
      </c>
      <c r="G390" s="101">
        <v>0</v>
      </c>
      <c r="H390" s="100" t="s">
        <v>34</v>
      </c>
      <c r="I390" s="100" t="s">
        <v>34</v>
      </c>
      <c r="J390" s="101">
        <v>23</v>
      </c>
      <c r="O390" s="100" t="s">
        <v>1520</v>
      </c>
      <c r="P390" s="100">
        <v>135861</v>
      </c>
      <c r="Q390" s="100">
        <v>33163</v>
      </c>
      <c r="R390" s="100" t="s">
        <v>564</v>
      </c>
      <c r="S390" s="100" t="s">
        <v>115</v>
      </c>
      <c r="T390" s="100" t="s">
        <v>104</v>
      </c>
      <c r="U390" s="101">
        <v>0</v>
      </c>
      <c r="V390" s="100" t="s">
        <v>34</v>
      </c>
      <c r="W390" s="100" t="s">
        <v>34</v>
      </c>
    </row>
    <row r="391" spans="1:23" ht="14.25">
      <c r="A391" s="100" t="str">
        <f t="shared" si="6"/>
        <v>Morche 8744</v>
      </c>
      <c r="B391" s="100">
        <v>976</v>
      </c>
      <c r="C391" s="100">
        <v>8744</v>
      </c>
      <c r="D391" s="100" t="s">
        <v>464</v>
      </c>
      <c r="E391" s="100" t="s">
        <v>754</v>
      </c>
      <c r="F391" s="100" t="s">
        <v>104</v>
      </c>
      <c r="G391" s="101">
        <v>0</v>
      </c>
      <c r="H391" s="100" t="s">
        <v>34</v>
      </c>
      <c r="I391" s="100" t="s">
        <v>34</v>
      </c>
      <c r="J391" s="101">
        <v>23</v>
      </c>
      <c r="O391" s="100" t="s">
        <v>1521</v>
      </c>
      <c r="P391" s="100">
        <v>976</v>
      </c>
      <c r="Q391" s="100">
        <v>8744</v>
      </c>
      <c r="R391" s="100" t="s">
        <v>464</v>
      </c>
      <c r="S391" s="100" t="s">
        <v>754</v>
      </c>
      <c r="T391" s="100" t="s">
        <v>104</v>
      </c>
      <c r="U391" s="101">
        <v>0</v>
      </c>
      <c r="V391" s="100" t="s">
        <v>34</v>
      </c>
      <c r="W391" s="100" t="s">
        <v>34</v>
      </c>
    </row>
    <row r="392" spans="1:23" ht="14.25">
      <c r="A392" s="100" t="str">
        <f t="shared" si="6"/>
        <v>Morche 8839</v>
      </c>
      <c r="B392" s="100">
        <v>67740</v>
      </c>
      <c r="C392" s="100">
        <v>8839</v>
      </c>
      <c r="D392" s="100" t="s">
        <v>464</v>
      </c>
      <c r="E392" s="100" t="s">
        <v>244</v>
      </c>
      <c r="F392" s="100" t="s">
        <v>125</v>
      </c>
      <c r="G392" s="101" t="s">
        <v>694</v>
      </c>
      <c r="H392" s="100" t="s">
        <v>34</v>
      </c>
      <c r="I392" s="100" t="s">
        <v>34</v>
      </c>
      <c r="J392" s="101">
        <v>22</v>
      </c>
      <c r="O392" s="100" t="s">
        <v>1522</v>
      </c>
      <c r="P392" s="100">
        <v>67740</v>
      </c>
      <c r="Q392" s="100">
        <v>8839</v>
      </c>
      <c r="R392" s="100" t="s">
        <v>464</v>
      </c>
      <c r="S392" s="100" t="s">
        <v>244</v>
      </c>
      <c r="T392" s="100" t="s">
        <v>125</v>
      </c>
      <c r="U392" s="101" t="s">
        <v>694</v>
      </c>
      <c r="V392" s="100" t="s">
        <v>34</v>
      </c>
      <c r="W392" s="100" t="s">
        <v>34</v>
      </c>
    </row>
    <row r="393" spans="1:23" ht="14.25">
      <c r="A393" s="100" t="str">
        <f t="shared" si="6"/>
        <v>Regenfuss 8990</v>
      </c>
      <c r="B393" s="100">
        <v>145954</v>
      </c>
      <c r="C393" s="100">
        <v>8990</v>
      </c>
      <c r="D393" s="100" t="s">
        <v>465</v>
      </c>
      <c r="E393" s="100" t="s">
        <v>83</v>
      </c>
      <c r="F393" s="100" t="s">
        <v>118</v>
      </c>
      <c r="G393" s="101">
        <v>0</v>
      </c>
      <c r="H393" s="100" t="s">
        <v>34</v>
      </c>
      <c r="I393" s="100" t="s">
        <v>34</v>
      </c>
      <c r="J393" s="101">
        <v>23</v>
      </c>
      <c r="O393" s="100" t="s">
        <v>1523</v>
      </c>
      <c r="P393" s="100">
        <v>145954</v>
      </c>
      <c r="Q393" s="100">
        <v>8990</v>
      </c>
      <c r="R393" s="100" t="s">
        <v>465</v>
      </c>
      <c r="S393" s="100" t="s">
        <v>83</v>
      </c>
      <c r="T393" s="100" t="s">
        <v>118</v>
      </c>
      <c r="U393" s="101">
        <v>0</v>
      </c>
      <c r="V393" s="100" t="s">
        <v>34</v>
      </c>
      <c r="W393" s="100" t="s">
        <v>34</v>
      </c>
    </row>
    <row r="394" spans="1:23" ht="14.25">
      <c r="A394" s="100" t="str">
        <f t="shared" si="6"/>
        <v>Scharnowski 15070</v>
      </c>
      <c r="B394" s="100">
        <v>67741</v>
      </c>
      <c r="C394" s="100">
        <v>15070</v>
      </c>
      <c r="D394" s="100" t="s">
        <v>466</v>
      </c>
      <c r="E394" s="100" t="s">
        <v>467</v>
      </c>
      <c r="F394" s="100" t="s">
        <v>106</v>
      </c>
      <c r="G394" s="101" t="s">
        <v>697</v>
      </c>
      <c r="H394" s="100" t="s">
        <v>34</v>
      </c>
      <c r="I394" s="100" t="s">
        <v>34</v>
      </c>
      <c r="J394" s="101">
        <v>23</v>
      </c>
      <c r="O394" s="100" t="s">
        <v>1524</v>
      </c>
      <c r="P394" s="100">
        <v>67741</v>
      </c>
      <c r="Q394" s="100">
        <v>15070</v>
      </c>
      <c r="R394" s="100" t="s">
        <v>466</v>
      </c>
      <c r="S394" s="100" t="s">
        <v>467</v>
      </c>
      <c r="T394" s="100" t="s">
        <v>106</v>
      </c>
      <c r="U394" s="101" t="s">
        <v>697</v>
      </c>
      <c r="V394" s="100" t="s">
        <v>34</v>
      </c>
      <c r="W394" s="100" t="s">
        <v>34</v>
      </c>
    </row>
    <row r="395" spans="1:23" ht="14.25">
      <c r="A395" s="100" t="str">
        <f t="shared" si="6"/>
        <v>Vogelrieder 33049</v>
      </c>
      <c r="B395" s="100">
        <v>106969</v>
      </c>
      <c r="C395" s="100">
        <v>33049</v>
      </c>
      <c r="D395" s="100" t="s">
        <v>468</v>
      </c>
      <c r="E395" s="100" t="s">
        <v>663</v>
      </c>
      <c r="F395" s="100" t="s">
        <v>118</v>
      </c>
      <c r="G395" s="101">
        <v>0</v>
      </c>
      <c r="H395" s="100" t="s">
        <v>34</v>
      </c>
      <c r="I395" s="100" t="s">
        <v>34</v>
      </c>
      <c r="J395" s="101">
        <v>23</v>
      </c>
      <c r="O395" s="100" t="s">
        <v>1525</v>
      </c>
      <c r="P395" s="100">
        <v>106969</v>
      </c>
      <c r="Q395" s="100">
        <v>33049</v>
      </c>
      <c r="R395" s="100" t="s">
        <v>468</v>
      </c>
      <c r="S395" s="100" t="s">
        <v>663</v>
      </c>
      <c r="T395" s="100" t="s">
        <v>118</v>
      </c>
      <c r="U395" s="101">
        <v>0</v>
      </c>
      <c r="V395" s="100" t="s">
        <v>34</v>
      </c>
      <c r="W395" s="100" t="s">
        <v>34</v>
      </c>
    </row>
    <row r="396" spans="1:23" ht="14.25">
      <c r="A396" s="100" t="str">
        <f t="shared" si="6"/>
        <v>Altunok 33002</v>
      </c>
      <c r="B396" s="100">
        <v>106785</v>
      </c>
      <c r="C396" s="100">
        <v>33002</v>
      </c>
      <c r="D396" s="100" t="s">
        <v>477</v>
      </c>
      <c r="E396" s="100" t="s">
        <v>478</v>
      </c>
      <c r="F396" s="100" t="s">
        <v>106</v>
      </c>
      <c r="G396" s="101" t="s">
        <v>699</v>
      </c>
      <c r="H396" s="100" t="s">
        <v>664</v>
      </c>
      <c r="I396" s="100" t="s">
        <v>49</v>
      </c>
      <c r="J396" s="101">
        <v>23</v>
      </c>
      <c r="O396" s="100" t="s">
        <v>1526</v>
      </c>
      <c r="P396" s="100">
        <v>106785</v>
      </c>
      <c r="Q396" s="100">
        <v>33002</v>
      </c>
      <c r="R396" s="100" t="s">
        <v>477</v>
      </c>
      <c r="S396" s="100" t="s">
        <v>478</v>
      </c>
      <c r="T396" s="100" t="s">
        <v>106</v>
      </c>
      <c r="U396" s="101" t="s">
        <v>699</v>
      </c>
      <c r="V396" s="100" t="s">
        <v>664</v>
      </c>
      <c r="W396" s="100" t="s">
        <v>49</v>
      </c>
    </row>
    <row r="397" spans="1:23" ht="14.25">
      <c r="A397" s="100" t="str">
        <f t="shared" si="6"/>
        <v>Baro 10029</v>
      </c>
      <c r="B397" s="100">
        <v>104782</v>
      </c>
      <c r="C397" s="100">
        <v>10029</v>
      </c>
      <c r="D397" s="100" t="s">
        <v>875</v>
      </c>
      <c r="E397" s="100" t="s">
        <v>200</v>
      </c>
      <c r="F397" s="100" t="s">
        <v>104</v>
      </c>
      <c r="G397" s="101" t="s">
        <v>694</v>
      </c>
      <c r="H397" s="100" t="s">
        <v>664</v>
      </c>
      <c r="I397" s="100" t="s">
        <v>49</v>
      </c>
      <c r="J397" s="101">
        <v>23</v>
      </c>
      <c r="O397" s="100" t="s">
        <v>1527</v>
      </c>
      <c r="P397" s="100">
        <v>104782</v>
      </c>
      <c r="Q397" s="100">
        <v>10029</v>
      </c>
      <c r="R397" s="100" t="s">
        <v>875</v>
      </c>
      <c r="S397" s="100" t="s">
        <v>200</v>
      </c>
      <c r="T397" s="100" t="s">
        <v>104</v>
      </c>
      <c r="U397" s="101" t="s">
        <v>694</v>
      </c>
      <c r="V397" s="100" t="s">
        <v>664</v>
      </c>
      <c r="W397" s="100" t="s">
        <v>49</v>
      </c>
    </row>
    <row r="398" spans="1:23" ht="14.25">
      <c r="A398" s="100" t="str">
        <f t="shared" si="6"/>
        <v>Fernandez 8297</v>
      </c>
      <c r="B398" s="100">
        <v>67191</v>
      </c>
      <c r="C398" s="100">
        <v>8297</v>
      </c>
      <c r="D398" s="100" t="s">
        <v>479</v>
      </c>
      <c r="E398" s="100" t="s">
        <v>480</v>
      </c>
      <c r="F398" s="100" t="s">
        <v>118</v>
      </c>
      <c r="G398" s="101" t="s">
        <v>697</v>
      </c>
      <c r="H398" s="100" t="s">
        <v>664</v>
      </c>
      <c r="I398" s="100" t="s">
        <v>49</v>
      </c>
      <c r="J398" s="101">
        <v>23</v>
      </c>
      <c r="O398" s="100" t="s">
        <v>1528</v>
      </c>
      <c r="P398" s="100">
        <v>67191</v>
      </c>
      <c r="Q398" s="100">
        <v>8297</v>
      </c>
      <c r="R398" s="100" t="s">
        <v>479</v>
      </c>
      <c r="S398" s="100" t="s">
        <v>480</v>
      </c>
      <c r="T398" s="100" t="s">
        <v>118</v>
      </c>
      <c r="U398" s="101" t="s">
        <v>697</v>
      </c>
      <c r="V398" s="100" t="s">
        <v>664</v>
      </c>
      <c r="W398" s="100" t="s">
        <v>49</v>
      </c>
    </row>
    <row r="399" spans="1:23" ht="14.25">
      <c r="A399" s="100" t="str">
        <f t="shared" si="6"/>
        <v>Gehrmann 26507</v>
      </c>
      <c r="B399" s="100">
        <v>84857</v>
      </c>
      <c r="C399" s="100">
        <v>26507</v>
      </c>
      <c r="D399" s="100" t="s">
        <v>872</v>
      </c>
      <c r="E399" s="100" t="s">
        <v>302</v>
      </c>
      <c r="F399" s="100" t="s">
        <v>106</v>
      </c>
      <c r="G399" s="101"/>
      <c r="H399" s="100" t="s">
        <v>664</v>
      </c>
      <c r="I399" s="100" t="s">
        <v>49</v>
      </c>
      <c r="J399" s="101">
        <v>23</v>
      </c>
      <c r="O399" s="100" t="s">
        <v>1529</v>
      </c>
      <c r="P399" s="100">
        <v>84857</v>
      </c>
      <c r="Q399" s="100">
        <v>26507</v>
      </c>
      <c r="R399" s="100" t="s">
        <v>872</v>
      </c>
      <c r="S399" s="100" t="s">
        <v>302</v>
      </c>
      <c r="T399" s="100" t="s">
        <v>106</v>
      </c>
      <c r="U399" s="101"/>
      <c r="V399" s="100" t="s">
        <v>664</v>
      </c>
      <c r="W399" s="100" t="s">
        <v>49</v>
      </c>
    </row>
    <row r="400" spans="1:23" ht="14.25">
      <c r="A400" s="100" t="str">
        <f t="shared" si="6"/>
        <v>Härtl 15555</v>
      </c>
      <c r="B400" s="100">
        <v>145920</v>
      </c>
      <c r="C400" s="100">
        <v>15555</v>
      </c>
      <c r="D400" s="100" t="s">
        <v>481</v>
      </c>
      <c r="E400" s="100" t="s">
        <v>127</v>
      </c>
      <c r="F400" s="100" t="s">
        <v>125</v>
      </c>
      <c r="G400" s="101" t="s">
        <v>694</v>
      </c>
      <c r="H400" s="100" t="s">
        <v>664</v>
      </c>
      <c r="I400" s="100" t="s">
        <v>49</v>
      </c>
      <c r="J400" s="101">
        <v>23</v>
      </c>
      <c r="O400" s="100" t="s">
        <v>1530</v>
      </c>
      <c r="P400" s="100">
        <v>145920</v>
      </c>
      <c r="Q400" s="100">
        <v>15555</v>
      </c>
      <c r="R400" s="100" t="s">
        <v>481</v>
      </c>
      <c r="S400" s="100" t="s">
        <v>127</v>
      </c>
      <c r="T400" s="100" t="s">
        <v>125</v>
      </c>
      <c r="U400" s="101" t="s">
        <v>694</v>
      </c>
      <c r="V400" s="100" t="s">
        <v>664</v>
      </c>
      <c r="W400" s="100" t="s">
        <v>49</v>
      </c>
    </row>
    <row r="401" spans="1:23" ht="14.25">
      <c r="A401" s="100" t="str">
        <f t="shared" si="6"/>
        <v>Harzer 33273</v>
      </c>
      <c r="B401" s="100">
        <v>144496</v>
      </c>
      <c r="C401" s="100">
        <v>33273</v>
      </c>
      <c r="D401" s="100" t="s">
        <v>922</v>
      </c>
      <c r="E401" s="100" t="s">
        <v>228</v>
      </c>
      <c r="F401" s="100" t="s">
        <v>106</v>
      </c>
      <c r="G401" s="101"/>
      <c r="H401" s="100" t="s">
        <v>664</v>
      </c>
      <c r="I401" s="100" t="s">
        <v>49</v>
      </c>
      <c r="J401" s="101">
        <v>23</v>
      </c>
      <c r="O401" s="100" t="s">
        <v>1531</v>
      </c>
      <c r="P401" s="100">
        <v>144496</v>
      </c>
      <c r="Q401" s="100">
        <v>33273</v>
      </c>
      <c r="R401" s="100" t="s">
        <v>922</v>
      </c>
      <c r="S401" s="100" t="s">
        <v>228</v>
      </c>
      <c r="T401" s="100" t="s">
        <v>106</v>
      </c>
      <c r="U401" s="101"/>
      <c r="V401" s="100" t="s">
        <v>664</v>
      </c>
      <c r="W401" s="100" t="s">
        <v>49</v>
      </c>
    </row>
    <row r="402" spans="1:23" ht="14.25">
      <c r="A402" s="100" t="str">
        <f t="shared" si="6"/>
        <v>Hein 15520</v>
      </c>
      <c r="B402" s="100">
        <v>79845</v>
      </c>
      <c r="C402" s="100">
        <v>15520</v>
      </c>
      <c r="D402" s="100" t="s">
        <v>220</v>
      </c>
      <c r="E402" s="100" t="s">
        <v>423</v>
      </c>
      <c r="F402" s="100" t="s">
        <v>106</v>
      </c>
      <c r="G402" s="101"/>
      <c r="H402" s="100" t="s">
        <v>664</v>
      </c>
      <c r="I402" s="100" t="s">
        <v>49</v>
      </c>
      <c r="J402" s="101">
        <v>23</v>
      </c>
      <c r="O402" s="100" t="s">
        <v>1532</v>
      </c>
      <c r="P402" s="100">
        <v>79845</v>
      </c>
      <c r="Q402" s="100">
        <v>15520</v>
      </c>
      <c r="R402" s="100" t="s">
        <v>220</v>
      </c>
      <c r="S402" s="100" t="s">
        <v>423</v>
      </c>
      <c r="T402" s="100" t="s">
        <v>106</v>
      </c>
      <c r="U402" s="101"/>
      <c r="V402" s="100" t="s">
        <v>664</v>
      </c>
      <c r="W402" s="100" t="s">
        <v>49</v>
      </c>
    </row>
    <row r="403" spans="1:23" ht="14.25">
      <c r="A403" s="100" t="str">
        <f t="shared" si="6"/>
        <v>Heldner 8493</v>
      </c>
      <c r="B403" s="100">
        <v>89108</v>
      </c>
      <c r="C403" s="100">
        <v>8493</v>
      </c>
      <c r="D403" s="100" t="s">
        <v>482</v>
      </c>
      <c r="E403" s="100" t="s">
        <v>483</v>
      </c>
      <c r="F403" s="100" t="s">
        <v>125</v>
      </c>
      <c r="G403" s="101" t="s">
        <v>697</v>
      </c>
      <c r="H403" s="100" t="s">
        <v>664</v>
      </c>
      <c r="I403" s="100" t="s">
        <v>49</v>
      </c>
      <c r="J403" s="101">
        <v>23</v>
      </c>
      <c r="O403" s="100" t="s">
        <v>1533</v>
      </c>
      <c r="P403" s="100">
        <v>89108</v>
      </c>
      <c r="Q403" s="100">
        <v>8493</v>
      </c>
      <c r="R403" s="100" t="s">
        <v>482</v>
      </c>
      <c r="S403" s="100" t="s">
        <v>483</v>
      </c>
      <c r="T403" s="100" t="s">
        <v>125</v>
      </c>
      <c r="U403" s="101" t="s">
        <v>697</v>
      </c>
      <c r="V403" s="100" t="s">
        <v>664</v>
      </c>
      <c r="W403" s="100" t="s">
        <v>49</v>
      </c>
    </row>
    <row r="404" spans="1:23" ht="14.25">
      <c r="A404" s="100" t="str">
        <f t="shared" si="6"/>
        <v>Knöchel 33274</v>
      </c>
      <c r="B404" s="100">
        <v>144497</v>
      </c>
      <c r="C404" s="100">
        <v>33274</v>
      </c>
      <c r="D404" s="100" t="s">
        <v>923</v>
      </c>
      <c r="E404" s="100" t="s">
        <v>416</v>
      </c>
      <c r="F404" s="100" t="s">
        <v>125</v>
      </c>
      <c r="G404" s="101" t="s">
        <v>694</v>
      </c>
      <c r="H404" s="100" t="s">
        <v>664</v>
      </c>
      <c r="I404" s="100" t="s">
        <v>49</v>
      </c>
      <c r="J404" s="101">
        <v>23</v>
      </c>
      <c r="O404" s="100" t="s">
        <v>1534</v>
      </c>
      <c r="P404" s="100">
        <v>144497</v>
      </c>
      <c r="Q404" s="100">
        <v>33274</v>
      </c>
      <c r="R404" s="100" t="s">
        <v>923</v>
      </c>
      <c r="S404" s="100" t="s">
        <v>416</v>
      </c>
      <c r="T404" s="100" t="s">
        <v>125</v>
      </c>
      <c r="U404" s="101" t="s">
        <v>694</v>
      </c>
      <c r="V404" s="100" t="s">
        <v>664</v>
      </c>
      <c r="W404" s="100" t="s">
        <v>49</v>
      </c>
    </row>
    <row r="405" spans="1:23" ht="14.25">
      <c r="A405" s="100" t="str">
        <f t="shared" si="6"/>
        <v>Konway 8684</v>
      </c>
      <c r="B405" s="100">
        <v>89110</v>
      </c>
      <c r="C405" s="100">
        <v>8684</v>
      </c>
      <c r="D405" s="100" t="s">
        <v>485</v>
      </c>
      <c r="E405" s="100" t="s">
        <v>108</v>
      </c>
      <c r="F405" s="100" t="s">
        <v>104</v>
      </c>
      <c r="G405" s="101">
        <v>0</v>
      </c>
      <c r="H405" s="100" t="s">
        <v>664</v>
      </c>
      <c r="I405" s="100" t="s">
        <v>49</v>
      </c>
      <c r="J405" s="101">
        <v>22</v>
      </c>
      <c r="O405" s="100" t="s">
        <v>1535</v>
      </c>
      <c r="P405" s="100">
        <v>89110</v>
      </c>
      <c r="Q405" s="100">
        <v>8684</v>
      </c>
      <c r="R405" s="100" t="s">
        <v>485</v>
      </c>
      <c r="S405" s="100" t="s">
        <v>108</v>
      </c>
      <c r="T405" s="100" t="s">
        <v>104</v>
      </c>
      <c r="U405" s="101">
        <v>0</v>
      </c>
      <c r="V405" s="100" t="s">
        <v>664</v>
      </c>
      <c r="W405" s="100" t="s">
        <v>49</v>
      </c>
    </row>
    <row r="406" spans="1:23" ht="14.25">
      <c r="A406" s="100" t="str">
        <f t="shared" si="6"/>
        <v>Müller 8849</v>
      </c>
      <c r="B406" s="100">
        <v>89111</v>
      </c>
      <c r="C406" s="100">
        <v>8849</v>
      </c>
      <c r="D406" s="100" t="s">
        <v>266</v>
      </c>
      <c r="E406" s="100" t="s">
        <v>172</v>
      </c>
      <c r="F406" s="100" t="s">
        <v>125</v>
      </c>
      <c r="G406" s="101" t="s">
        <v>694</v>
      </c>
      <c r="H406" s="100" t="s">
        <v>664</v>
      </c>
      <c r="I406" s="100" t="s">
        <v>49</v>
      </c>
      <c r="J406" s="101">
        <v>23</v>
      </c>
      <c r="O406" s="100" t="s">
        <v>1536</v>
      </c>
      <c r="P406" s="100">
        <v>89111</v>
      </c>
      <c r="Q406" s="100">
        <v>8849</v>
      </c>
      <c r="R406" s="100" t="s">
        <v>266</v>
      </c>
      <c r="S406" s="100" t="s">
        <v>172</v>
      </c>
      <c r="T406" s="100" t="s">
        <v>125</v>
      </c>
      <c r="U406" s="101" t="s">
        <v>694</v>
      </c>
      <c r="V406" s="100" t="s">
        <v>664</v>
      </c>
      <c r="W406" s="100" t="s">
        <v>49</v>
      </c>
    </row>
    <row r="407" spans="1:23" ht="14.25">
      <c r="A407" s="100" t="str">
        <f t="shared" si="6"/>
        <v>Peluso 8929</v>
      </c>
      <c r="B407" s="100">
        <v>151179</v>
      </c>
      <c r="C407" s="100">
        <v>8929</v>
      </c>
      <c r="D407" s="100" t="s">
        <v>829</v>
      </c>
      <c r="E407" s="100" t="s">
        <v>830</v>
      </c>
      <c r="F407" s="100" t="s">
        <v>106</v>
      </c>
      <c r="G407" s="101">
        <v>0</v>
      </c>
      <c r="H407" s="100" t="s">
        <v>664</v>
      </c>
      <c r="I407" s="100" t="s">
        <v>49</v>
      </c>
      <c r="J407" s="101">
        <v>22</v>
      </c>
      <c r="O407" s="100" t="s">
        <v>1537</v>
      </c>
      <c r="P407" s="100">
        <v>151179</v>
      </c>
      <c r="Q407" s="100">
        <v>8929</v>
      </c>
      <c r="R407" s="100" t="s">
        <v>829</v>
      </c>
      <c r="S407" s="100" t="s">
        <v>830</v>
      </c>
      <c r="T407" s="100" t="s">
        <v>106</v>
      </c>
      <c r="U407" s="101">
        <v>0</v>
      </c>
      <c r="V407" s="100" t="s">
        <v>664</v>
      </c>
      <c r="W407" s="100" t="s">
        <v>49</v>
      </c>
    </row>
    <row r="408" spans="1:23" ht="14.25">
      <c r="A408" s="100" t="str">
        <f t="shared" si="6"/>
        <v>Rousselange 15825</v>
      </c>
      <c r="B408" s="100">
        <v>153226</v>
      </c>
      <c r="C408" s="100">
        <v>15825</v>
      </c>
      <c r="D408" s="100" t="s">
        <v>419</v>
      </c>
      <c r="E408" s="100" t="s">
        <v>248</v>
      </c>
      <c r="F408" s="100" t="s">
        <v>106</v>
      </c>
      <c r="G408" s="101" t="s">
        <v>696</v>
      </c>
      <c r="H408" s="100" t="s">
        <v>664</v>
      </c>
      <c r="I408" s="100" t="s">
        <v>49</v>
      </c>
      <c r="J408" s="101">
        <v>23</v>
      </c>
      <c r="O408" s="100" t="s">
        <v>1538</v>
      </c>
      <c r="P408" s="100">
        <v>153226</v>
      </c>
      <c r="Q408" s="100">
        <v>15825</v>
      </c>
      <c r="R408" s="100" t="s">
        <v>419</v>
      </c>
      <c r="S408" s="100" t="s">
        <v>248</v>
      </c>
      <c r="T408" s="100" t="s">
        <v>106</v>
      </c>
      <c r="U408" s="101" t="s">
        <v>696</v>
      </c>
      <c r="V408" s="100" t="s">
        <v>664</v>
      </c>
      <c r="W408" s="100" t="s">
        <v>49</v>
      </c>
    </row>
    <row r="409" spans="1:23" ht="14.25">
      <c r="A409" s="100" t="str">
        <f t="shared" si="6"/>
        <v>Scheibe 10178</v>
      </c>
      <c r="B409" s="100">
        <v>152139</v>
      </c>
      <c r="C409" s="100">
        <v>10178</v>
      </c>
      <c r="D409" s="100" t="s">
        <v>510</v>
      </c>
      <c r="E409" s="100" t="s">
        <v>164</v>
      </c>
      <c r="F409" s="100" t="s">
        <v>104</v>
      </c>
      <c r="G409" s="101" t="s">
        <v>696</v>
      </c>
      <c r="H409" s="100" t="s">
        <v>664</v>
      </c>
      <c r="I409" s="100" t="s">
        <v>49</v>
      </c>
      <c r="J409" s="101">
        <v>23</v>
      </c>
      <c r="O409" s="100" t="s">
        <v>1539</v>
      </c>
      <c r="P409" s="100">
        <v>152139</v>
      </c>
      <c r="Q409" s="100">
        <v>10178</v>
      </c>
      <c r="R409" s="100" t="s">
        <v>510</v>
      </c>
      <c r="S409" s="100" t="s">
        <v>164</v>
      </c>
      <c r="T409" s="100" t="s">
        <v>104</v>
      </c>
      <c r="U409" s="101" t="s">
        <v>696</v>
      </c>
      <c r="V409" s="100" t="s">
        <v>664</v>
      </c>
      <c r="W409" s="100" t="s">
        <v>49</v>
      </c>
    </row>
    <row r="410" spans="1:23" ht="14.25">
      <c r="A410" s="100" t="str">
        <f t="shared" si="6"/>
        <v>Vorwerg 10067</v>
      </c>
      <c r="B410" s="100">
        <v>146199</v>
      </c>
      <c r="C410" s="100">
        <v>10067</v>
      </c>
      <c r="D410" s="100" t="s">
        <v>911</v>
      </c>
      <c r="E410" s="100" t="s">
        <v>150</v>
      </c>
      <c r="F410" s="100" t="s">
        <v>104</v>
      </c>
      <c r="G410" s="101"/>
      <c r="H410" s="100" t="s">
        <v>664</v>
      </c>
      <c r="I410" s="100" t="s">
        <v>49</v>
      </c>
      <c r="J410" s="101">
        <v>23</v>
      </c>
      <c r="O410" s="100" t="s">
        <v>1540</v>
      </c>
      <c r="P410" s="100">
        <v>146199</v>
      </c>
      <c r="Q410" s="100">
        <v>10067</v>
      </c>
      <c r="R410" s="100" t="s">
        <v>911</v>
      </c>
      <c r="S410" s="100" t="s">
        <v>150</v>
      </c>
      <c r="T410" s="100" t="s">
        <v>104</v>
      </c>
      <c r="U410" s="101"/>
      <c r="V410" s="100" t="s">
        <v>664</v>
      </c>
      <c r="W410" s="100" t="s">
        <v>49</v>
      </c>
    </row>
    <row r="411" spans="1:23" ht="14.25">
      <c r="A411" s="100" t="str">
        <f t="shared" si="6"/>
        <v>Zabel 15410</v>
      </c>
      <c r="B411" s="100">
        <v>146200</v>
      </c>
      <c r="C411" s="100">
        <v>15410</v>
      </c>
      <c r="D411" s="100" t="s">
        <v>916</v>
      </c>
      <c r="E411" s="100" t="s">
        <v>124</v>
      </c>
      <c r="F411" s="100" t="s">
        <v>125</v>
      </c>
      <c r="G411" s="101" t="s">
        <v>695</v>
      </c>
      <c r="H411" s="100" t="s">
        <v>664</v>
      </c>
      <c r="I411" s="100" t="s">
        <v>49</v>
      </c>
      <c r="J411" s="101">
        <v>23</v>
      </c>
      <c r="O411" s="100" t="s">
        <v>1541</v>
      </c>
      <c r="P411" s="100">
        <v>146200</v>
      </c>
      <c r="Q411" s="100">
        <v>15410</v>
      </c>
      <c r="R411" s="100" t="s">
        <v>916</v>
      </c>
      <c r="S411" s="100" t="s">
        <v>124</v>
      </c>
      <c r="T411" s="100" t="s">
        <v>125</v>
      </c>
      <c r="U411" s="101" t="s">
        <v>695</v>
      </c>
      <c r="V411" s="100" t="s">
        <v>664</v>
      </c>
      <c r="W411" s="100" t="s">
        <v>49</v>
      </c>
    </row>
    <row r="412" spans="1:23" ht="14.25">
      <c r="A412" s="100" t="str">
        <f t="shared" si="6"/>
        <v>Bayer 8055</v>
      </c>
      <c r="B412" s="100">
        <v>151439</v>
      </c>
      <c r="C412" s="100">
        <v>8055</v>
      </c>
      <c r="D412" s="100" t="s">
        <v>456</v>
      </c>
      <c r="E412" s="100" t="s">
        <v>372</v>
      </c>
      <c r="F412" s="100" t="s">
        <v>125</v>
      </c>
      <c r="G412" s="101">
        <v>0</v>
      </c>
      <c r="H412" s="100" t="s">
        <v>655</v>
      </c>
      <c r="I412" s="100" t="s">
        <v>49</v>
      </c>
      <c r="J412" s="101">
        <v>23</v>
      </c>
      <c r="O412" s="100" t="s">
        <v>1542</v>
      </c>
      <c r="P412" s="100">
        <v>151439</v>
      </c>
      <c r="Q412" s="100">
        <v>8055</v>
      </c>
      <c r="R412" s="100" t="s">
        <v>456</v>
      </c>
      <c r="S412" s="100" t="s">
        <v>372</v>
      </c>
      <c r="T412" s="100" t="s">
        <v>125</v>
      </c>
      <c r="U412" s="101">
        <v>0</v>
      </c>
      <c r="V412" s="100" t="s">
        <v>655</v>
      </c>
      <c r="W412" s="100" t="s">
        <v>49</v>
      </c>
    </row>
    <row r="413" spans="1:23" ht="14.25">
      <c r="A413" s="100" t="str">
        <f t="shared" si="6"/>
        <v>Bayer 8057</v>
      </c>
      <c r="B413" s="100">
        <v>145922</v>
      </c>
      <c r="C413" s="100">
        <v>8057</v>
      </c>
      <c r="D413" s="100" t="s">
        <v>456</v>
      </c>
      <c r="E413" s="100" t="s">
        <v>132</v>
      </c>
      <c r="F413" s="100" t="s">
        <v>125</v>
      </c>
      <c r="G413" s="101" t="s">
        <v>697</v>
      </c>
      <c r="H413" s="100" t="s">
        <v>655</v>
      </c>
      <c r="I413" s="100" t="s">
        <v>49</v>
      </c>
      <c r="J413" s="101">
        <v>23</v>
      </c>
      <c r="O413" s="100" t="s">
        <v>1543</v>
      </c>
      <c r="P413" s="100">
        <v>145922</v>
      </c>
      <c r="Q413" s="100">
        <v>8057</v>
      </c>
      <c r="R413" s="100" t="s">
        <v>456</v>
      </c>
      <c r="S413" s="100" t="s">
        <v>132</v>
      </c>
      <c r="T413" s="100" t="s">
        <v>125</v>
      </c>
      <c r="U413" s="101" t="s">
        <v>697</v>
      </c>
      <c r="V413" s="100" t="s">
        <v>655</v>
      </c>
      <c r="W413" s="100" t="s">
        <v>49</v>
      </c>
    </row>
    <row r="414" spans="1:23" ht="14.25">
      <c r="A414" s="100" t="str">
        <f t="shared" si="6"/>
        <v>Brückner 8156</v>
      </c>
      <c r="B414" s="100">
        <v>132415</v>
      </c>
      <c r="C414" s="100">
        <v>8156</v>
      </c>
      <c r="D414" s="100" t="s">
        <v>406</v>
      </c>
      <c r="E414" s="100" t="s">
        <v>114</v>
      </c>
      <c r="F414" s="100" t="s">
        <v>125</v>
      </c>
      <c r="G414" s="101">
        <v>0</v>
      </c>
      <c r="H414" s="100" t="s">
        <v>655</v>
      </c>
      <c r="I414" s="100" t="s">
        <v>49</v>
      </c>
      <c r="J414" s="101">
        <v>23</v>
      </c>
      <c r="O414" s="100" t="s">
        <v>1544</v>
      </c>
      <c r="P414" s="100">
        <v>132415</v>
      </c>
      <c r="Q414" s="100">
        <v>8156</v>
      </c>
      <c r="R414" s="100" t="s">
        <v>406</v>
      </c>
      <c r="S414" s="100" t="s">
        <v>114</v>
      </c>
      <c r="T414" s="100" t="s">
        <v>125</v>
      </c>
      <c r="U414" s="101">
        <v>0</v>
      </c>
      <c r="V414" s="100" t="s">
        <v>655</v>
      </c>
      <c r="W414" s="100" t="s">
        <v>49</v>
      </c>
    </row>
    <row r="415" spans="1:23" ht="14.25">
      <c r="A415" s="100" t="str">
        <f t="shared" si="6"/>
        <v>Färber 8283</v>
      </c>
      <c r="B415" s="100">
        <v>100739</v>
      </c>
      <c r="C415" s="100">
        <v>8283</v>
      </c>
      <c r="D415" s="100" t="s">
        <v>407</v>
      </c>
      <c r="E415" s="100" t="s">
        <v>134</v>
      </c>
      <c r="F415" s="100" t="s">
        <v>118</v>
      </c>
      <c r="G415" s="101" t="s">
        <v>697</v>
      </c>
      <c r="H415" s="100" t="s">
        <v>655</v>
      </c>
      <c r="I415" s="100" t="s">
        <v>49</v>
      </c>
      <c r="J415" s="101">
        <v>23</v>
      </c>
      <c r="O415" s="100" t="s">
        <v>1545</v>
      </c>
      <c r="P415" s="100">
        <v>100739</v>
      </c>
      <c r="Q415" s="100">
        <v>8283</v>
      </c>
      <c r="R415" s="100" t="s">
        <v>407</v>
      </c>
      <c r="S415" s="100" t="s">
        <v>134</v>
      </c>
      <c r="T415" s="100" t="s">
        <v>118</v>
      </c>
      <c r="U415" s="101" t="s">
        <v>697</v>
      </c>
      <c r="V415" s="100" t="s">
        <v>655</v>
      </c>
      <c r="W415" s="100" t="s">
        <v>49</v>
      </c>
    </row>
    <row r="416" spans="1:23" ht="14.25">
      <c r="A416" s="100" t="str">
        <f t="shared" si="6"/>
        <v>Gruchot 10369</v>
      </c>
      <c r="B416" s="100">
        <v>107041</v>
      </c>
      <c r="C416" s="100">
        <v>10369</v>
      </c>
      <c r="D416" s="100" t="s">
        <v>656</v>
      </c>
      <c r="E416" s="100" t="s">
        <v>341</v>
      </c>
      <c r="F416" s="100" t="s">
        <v>106</v>
      </c>
      <c r="G416" s="101">
        <v>0</v>
      </c>
      <c r="H416" s="100" t="s">
        <v>655</v>
      </c>
      <c r="I416" s="100" t="s">
        <v>49</v>
      </c>
      <c r="J416" s="101">
        <v>23</v>
      </c>
      <c r="O416" s="100" t="s">
        <v>1546</v>
      </c>
      <c r="P416" s="100">
        <v>107041</v>
      </c>
      <c r="Q416" s="100">
        <v>10369</v>
      </c>
      <c r="R416" s="100" t="s">
        <v>656</v>
      </c>
      <c r="S416" s="100" t="s">
        <v>341</v>
      </c>
      <c r="T416" s="100" t="s">
        <v>106</v>
      </c>
      <c r="U416" s="101">
        <v>0</v>
      </c>
      <c r="V416" s="100" t="s">
        <v>655</v>
      </c>
      <c r="W416" s="100" t="s">
        <v>49</v>
      </c>
    </row>
    <row r="417" spans="1:23" ht="14.25">
      <c r="A417" s="100" t="str">
        <f t="shared" si="6"/>
        <v>Klein 33168</v>
      </c>
      <c r="B417" s="100">
        <v>135883</v>
      </c>
      <c r="C417" s="100">
        <v>33168</v>
      </c>
      <c r="D417" s="100" t="s">
        <v>417</v>
      </c>
      <c r="E417" s="100" t="s">
        <v>117</v>
      </c>
      <c r="F417" s="100" t="s">
        <v>125</v>
      </c>
      <c r="G417" s="101">
        <v>0</v>
      </c>
      <c r="H417" s="100" t="s">
        <v>655</v>
      </c>
      <c r="I417" s="100" t="s">
        <v>49</v>
      </c>
      <c r="J417" s="101">
        <v>23</v>
      </c>
      <c r="O417" s="100" t="s">
        <v>1547</v>
      </c>
      <c r="P417" s="100">
        <v>135883</v>
      </c>
      <c r="Q417" s="100">
        <v>33168</v>
      </c>
      <c r="R417" s="100" t="s">
        <v>417</v>
      </c>
      <c r="S417" s="100" t="s">
        <v>117</v>
      </c>
      <c r="T417" s="100" t="s">
        <v>125</v>
      </c>
      <c r="U417" s="101">
        <v>0</v>
      </c>
      <c r="V417" s="100" t="s">
        <v>655</v>
      </c>
      <c r="W417" s="100" t="s">
        <v>49</v>
      </c>
    </row>
    <row r="418" spans="1:23" ht="14.25">
      <c r="A418" s="100" t="str">
        <f t="shared" si="6"/>
        <v>Marquardt 33359</v>
      </c>
      <c r="B418" s="100">
        <v>154500</v>
      </c>
      <c r="C418" s="100">
        <v>33359</v>
      </c>
      <c r="D418" s="100" t="s">
        <v>1050</v>
      </c>
      <c r="E418" s="100" t="s">
        <v>1051</v>
      </c>
      <c r="F418" s="100" t="s">
        <v>983</v>
      </c>
      <c r="G418" s="101">
        <v>0</v>
      </c>
      <c r="H418" s="100" t="s">
        <v>655</v>
      </c>
      <c r="I418" s="100" t="s">
        <v>49</v>
      </c>
      <c r="J418" s="101">
        <v>23</v>
      </c>
      <c r="O418" s="100" t="s">
        <v>1548</v>
      </c>
      <c r="P418" s="100">
        <v>154500</v>
      </c>
      <c r="Q418" s="100">
        <v>33359</v>
      </c>
      <c r="R418" s="100" t="s">
        <v>1050</v>
      </c>
      <c r="S418" s="100" t="s">
        <v>1051</v>
      </c>
      <c r="T418" s="100" t="s">
        <v>983</v>
      </c>
      <c r="U418" s="101">
        <v>0</v>
      </c>
      <c r="V418" s="100" t="s">
        <v>655</v>
      </c>
      <c r="W418" s="100" t="s">
        <v>49</v>
      </c>
    </row>
    <row r="419" spans="1:23" ht="14.25">
      <c r="A419" s="100" t="str">
        <f t="shared" si="6"/>
        <v>Marquardt 33327</v>
      </c>
      <c r="B419" s="100">
        <v>149070</v>
      </c>
      <c r="C419" s="100">
        <v>33327</v>
      </c>
      <c r="D419" s="100" t="s">
        <v>1050</v>
      </c>
      <c r="E419" s="100" t="s">
        <v>157</v>
      </c>
      <c r="F419" s="100" t="s">
        <v>106</v>
      </c>
      <c r="G419" s="101"/>
      <c r="H419" s="100" t="s">
        <v>655</v>
      </c>
      <c r="I419" s="100" t="s">
        <v>49</v>
      </c>
      <c r="J419" s="101">
        <v>23</v>
      </c>
      <c r="O419" s="100" t="s">
        <v>1549</v>
      </c>
      <c r="P419" s="100">
        <v>149070</v>
      </c>
      <c r="Q419" s="100">
        <v>33327</v>
      </c>
      <c r="R419" s="100" t="s">
        <v>1050</v>
      </c>
      <c r="S419" s="100" t="s">
        <v>157</v>
      </c>
      <c r="T419" s="100" t="s">
        <v>106</v>
      </c>
      <c r="U419" s="101"/>
      <c r="V419" s="100" t="s">
        <v>655</v>
      </c>
      <c r="W419" s="100" t="s">
        <v>49</v>
      </c>
    </row>
    <row r="420" spans="1:23" ht="14.25">
      <c r="A420" s="100" t="str">
        <f t="shared" si="6"/>
        <v>Naujoks 8871</v>
      </c>
      <c r="B420" s="100">
        <v>147327</v>
      </c>
      <c r="C420" s="100">
        <v>8871</v>
      </c>
      <c r="D420" s="100" t="s">
        <v>257</v>
      </c>
      <c r="E420" s="100" t="s">
        <v>209</v>
      </c>
      <c r="F420" s="100" t="s">
        <v>106</v>
      </c>
      <c r="G420" s="101" t="s">
        <v>696</v>
      </c>
      <c r="H420" s="100" t="s">
        <v>655</v>
      </c>
      <c r="I420" s="100" t="s">
        <v>49</v>
      </c>
      <c r="J420" s="101">
        <v>23</v>
      </c>
      <c r="O420" s="100" t="s">
        <v>1550</v>
      </c>
      <c r="P420" s="100">
        <v>147327</v>
      </c>
      <c r="Q420" s="100">
        <v>8871</v>
      </c>
      <c r="R420" s="100" t="s">
        <v>257</v>
      </c>
      <c r="S420" s="100" t="s">
        <v>209</v>
      </c>
      <c r="T420" s="100" t="s">
        <v>106</v>
      </c>
      <c r="U420" s="101" t="s">
        <v>696</v>
      </c>
      <c r="V420" s="100" t="s">
        <v>655</v>
      </c>
      <c r="W420" s="100" t="s">
        <v>49</v>
      </c>
    </row>
    <row r="421" spans="1:23" ht="14.25">
      <c r="A421" s="100" t="str">
        <f t="shared" si="6"/>
        <v>Naujoks 8872</v>
      </c>
      <c r="B421" s="100">
        <v>147326</v>
      </c>
      <c r="C421" s="100">
        <v>8872</v>
      </c>
      <c r="D421" s="100" t="s">
        <v>257</v>
      </c>
      <c r="E421" s="100" t="s">
        <v>145</v>
      </c>
      <c r="F421" s="100" t="s">
        <v>125</v>
      </c>
      <c r="G421" s="101" t="s">
        <v>697</v>
      </c>
      <c r="H421" s="100" t="s">
        <v>655</v>
      </c>
      <c r="I421" s="100" t="s">
        <v>49</v>
      </c>
      <c r="J421" s="101">
        <v>23</v>
      </c>
      <c r="O421" s="100" t="s">
        <v>1551</v>
      </c>
      <c r="P421" s="100">
        <v>147326</v>
      </c>
      <c r="Q421" s="100">
        <v>8872</v>
      </c>
      <c r="R421" s="100" t="s">
        <v>257</v>
      </c>
      <c r="S421" s="100" t="s">
        <v>145</v>
      </c>
      <c r="T421" s="100" t="s">
        <v>125</v>
      </c>
      <c r="U421" s="101" t="s">
        <v>697</v>
      </c>
      <c r="V421" s="100" t="s">
        <v>655</v>
      </c>
      <c r="W421" s="100" t="s">
        <v>49</v>
      </c>
    </row>
    <row r="422" spans="1:23" ht="14.25">
      <c r="A422" s="100" t="str">
        <f t="shared" si="6"/>
        <v>Neumann 8885</v>
      </c>
      <c r="B422" s="100">
        <v>147324</v>
      </c>
      <c r="C422" s="100">
        <v>8885</v>
      </c>
      <c r="D422" s="100" t="s">
        <v>408</v>
      </c>
      <c r="E422" s="100" t="s">
        <v>212</v>
      </c>
      <c r="F422" s="100" t="s">
        <v>104</v>
      </c>
      <c r="G422" s="101"/>
      <c r="H422" s="100" t="s">
        <v>655</v>
      </c>
      <c r="I422" s="100" t="s">
        <v>49</v>
      </c>
      <c r="J422" s="101">
        <v>23</v>
      </c>
      <c r="O422" s="100" t="s">
        <v>1552</v>
      </c>
      <c r="P422" s="100">
        <v>147324</v>
      </c>
      <c r="Q422" s="100">
        <v>8885</v>
      </c>
      <c r="R422" s="100" t="s">
        <v>408</v>
      </c>
      <c r="S422" s="100" t="s">
        <v>212</v>
      </c>
      <c r="T422" s="100" t="s">
        <v>104</v>
      </c>
      <c r="U422" s="101"/>
      <c r="V422" s="100" t="s">
        <v>655</v>
      </c>
      <c r="W422" s="100" t="s">
        <v>49</v>
      </c>
    </row>
    <row r="423" spans="1:23" ht="14.25">
      <c r="A423" s="100" t="str">
        <f t="shared" si="6"/>
        <v>Schendel 15074</v>
      </c>
      <c r="B423" s="100">
        <v>100740</v>
      </c>
      <c r="C423" s="100">
        <v>15074</v>
      </c>
      <c r="D423" s="100" t="s">
        <v>409</v>
      </c>
      <c r="E423" s="100" t="s">
        <v>359</v>
      </c>
      <c r="F423" s="100" t="s">
        <v>104</v>
      </c>
      <c r="G423" s="101" t="s">
        <v>697</v>
      </c>
      <c r="H423" s="100" t="s">
        <v>655</v>
      </c>
      <c r="I423" s="100" t="s">
        <v>49</v>
      </c>
      <c r="J423" s="101">
        <v>23</v>
      </c>
      <c r="O423" s="100" t="s">
        <v>1553</v>
      </c>
      <c r="P423" s="100">
        <v>100740</v>
      </c>
      <c r="Q423" s="100">
        <v>15074</v>
      </c>
      <c r="R423" s="100" t="s">
        <v>409</v>
      </c>
      <c r="S423" s="100" t="s">
        <v>359</v>
      </c>
      <c r="T423" s="100" t="s">
        <v>104</v>
      </c>
      <c r="U423" s="101" t="s">
        <v>697</v>
      </c>
      <c r="V423" s="100" t="s">
        <v>655</v>
      </c>
      <c r="W423" s="100" t="s">
        <v>49</v>
      </c>
    </row>
    <row r="424" spans="1:23" ht="14.25">
      <c r="A424" s="100" t="str">
        <f t="shared" si="6"/>
        <v>Schmidt 15111</v>
      </c>
      <c r="B424" s="100">
        <v>147306</v>
      </c>
      <c r="C424" s="100">
        <v>15111</v>
      </c>
      <c r="D424" s="100" t="s">
        <v>133</v>
      </c>
      <c r="E424" s="100" t="s">
        <v>132</v>
      </c>
      <c r="F424" s="100" t="s">
        <v>125</v>
      </c>
      <c r="G424" s="101" t="s">
        <v>976</v>
      </c>
      <c r="H424" s="100" t="s">
        <v>655</v>
      </c>
      <c r="I424" s="100" t="s">
        <v>49</v>
      </c>
      <c r="J424" s="101">
        <v>22</v>
      </c>
      <c r="O424" s="100" t="s">
        <v>1554</v>
      </c>
      <c r="P424" s="100">
        <v>147306</v>
      </c>
      <c r="Q424" s="100">
        <v>15111</v>
      </c>
      <c r="R424" s="100" t="s">
        <v>133</v>
      </c>
      <c r="S424" s="100" t="s">
        <v>132</v>
      </c>
      <c r="T424" s="100" t="s">
        <v>125</v>
      </c>
      <c r="U424" s="101" t="s">
        <v>976</v>
      </c>
      <c r="V424" s="100" t="s">
        <v>655</v>
      </c>
      <c r="W424" s="100" t="s">
        <v>49</v>
      </c>
    </row>
    <row r="425" spans="1:23" ht="14.25">
      <c r="A425" s="100" t="str">
        <f t="shared" si="6"/>
        <v>Serowy 15189</v>
      </c>
      <c r="B425" s="100">
        <v>100738</v>
      </c>
      <c r="C425" s="100">
        <v>15189</v>
      </c>
      <c r="D425" s="100" t="s">
        <v>410</v>
      </c>
      <c r="E425" s="100" t="s">
        <v>411</v>
      </c>
      <c r="F425" s="100" t="s">
        <v>125</v>
      </c>
      <c r="G425" s="101"/>
      <c r="H425" s="100" t="s">
        <v>655</v>
      </c>
      <c r="I425" s="100" t="s">
        <v>49</v>
      </c>
      <c r="J425" s="101">
        <v>23</v>
      </c>
      <c r="O425" s="100" t="s">
        <v>1555</v>
      </c>
      <c r="P425" s="100">
        <v>100738</v>
      </c>
      <c r="Q425" s="100">
        <v>15189</v>
      </c>
      <c r="R425" s="100" t="s">
        <v>410</v>
      </c>
      <c r="S425" s="100" t="s">
        <v>411</v>
      </c>
      <c r="T425" s="100" t="s">
        <v>125</v>
      </c>
      <c r="U425" s="101"/>
      <c r="V425" s="100" t="s">
        <v>655</v>
      </c>
      <c r="W425" s="100" t="s">
        <v>49</v>
      </c>
    </row>
    <row r="426" spans="1:23" ht="14.25">
      <c r="A426" s="100" t="str">
        <f t="shared" si="6"/>
        <v>Syla 10409</v>
      </c>
      <c r="B426" s="100">
        <v>135978</v>
      </c>
      <c r="C426" s="100">
        <v>10409</v>
      </c>
      <c r="D426" s="100" t="s">
        <v>757</v>
      </c>
      <c r="E426" s="100" t="s">
        <v>758</v>
      </c>
      <c r="F426" s="100" t="s">
        <v>129</v>
      </c>
      <c r="G426" s="101">
        <v>0</v>
      </c>
      <c r="H426" s="100" t="s">
        <v>655</v>
      </c>
      <c r="I426" s="100" t="s">
        <v>49</v>
      </c>
      <c r="J426" s="101">
        <v>23</v>
      </c>
      <c r="O426" s="100" t="s">
        <v>1556</v>
      </c>
      <c r="P426" s="100">
        <v>135978</v>
      </c>
      <c r="Q426" s="100">
        <v>10409</v>
      </c>
      <c r="R426" s="100" t="s">
        <v>757</v>
      </c>
      <c r="S426" s="100" t="s">
        <v>758</v>
      </c>
      <c r="T426" s="100" t="s">
        <v>129</v>
      </c>
      <c r="U426" s="101">
        <v>0</v>
      </c>
      <c r="V426" s="100" t="s">
        <v>655</v>
      </c>
      <c r="W426" s="100" t="s">
        <v>49</v>
      </c>
    </row>
    <row r="427" spans="1:23" ht="14.25">
      <c r="A427" s="100" t="str">
        <f t="shared" si="6"/>
        <v>Bauer 8051</v>
      </c>
      <c r="B427" s="100">
        <v>107012</v>
      </c>
      <c r="C427" s="100">
        <v>8051</v>
      </c>
      <c r="D427" s="100" t="s">
        <v>98</v>
      </c>
      <c r="E427" s="100" t="s">
        <v>145</v>
      </c>
      <c r="F427" s="100" t="s">
        <v>125</v>
      </c>
      <c r="G427" s="101" t="s">
        <v>696</v>
      </c>
      <c r="H427" s="100" t="s">
        <v>665</v>
      </c>
      <c r="I427" s="100" t="s">
        <v>49</v>
      </c>
      <c r="J427" s="101">
        <v>23</v>
      </c>
      <c r="O427" s="100" t="s">
        <v>1557</v>
      </c>
      <c r="P427" s="100">
        <v>107012</v>
      </c>
      <c r="Q427" s="100">
        <v>8051</v>
      </c>
      <c r="R427" s="100" t="s">
        <v>98</v>
      </c>
      <c r="S427" s="100" t="s">
        <v>145</v>
      </c>
      <c r="T427" s="100" t="s">
        <v>125</v>
      </c>
      <c r="U427" s="101" t="s">
        <v>696</v>
      </c>
      <c r="V427" s="100" t="s">
        <v>665</v>
      </c>
      <c r="W427" s="100" t="s">
        <v>49</v>
      </c>
    </row>
    <row r="428" spans="1:23" ht="14.25">
      <c r="A428" s="100" t="str">
        <f t="shared" si="6"/>
        <v>Bayer 8056</v>
      </c>
      <c r="B428" s="100">
        <v>89118</v>
      </c>
      <c r="C428" s="100">
        <v>8056</v>
      </c>
      <c r="D428" s="100" t="s">
        <v>456</v>
      </c>
      <c r="E428" s="100" t="s">
        <v>486</v>
      </c>
      <c r="F428" s="100" t="s">
        <v>129</v>
      </c>
      <c r="G428" s="101" t="s">
        <v>976</v>
      </c>
      <c r="H428" s="100" t="s">
        <v>665</v>
      </c>
      <c r="I428" s="100" t="s">
        <v>49</v>
      </c>
      <c r="J428" s="101">
        <v>22</v>
      </c>
      <c r="O428" s="100" t="s">
        <v>1558</v>
      </c>
      <c r="P428" s="100">
        <v>89118</v>
      </c>
      <c r="Q428" s="100">
        <v>8056</v>
      </c>
      <c r="R428" s="100" t="s">
        <v>456</v>
      </c>
      <c r="S428" s="100" t="s">
        <v>486</v>
      </c>
      <c r="T428" s="100" t="s">
        <v>129</v>
      </c>
      <c r="U428" s="101" t="s">
        <v>976</v>
      </c>
      <c r="V428" s="100" t="s">
        <v>665</v>
      </c>
      <c r="W428" s="100" t="s">
        <v>49</v>
      </c>
    </row>
    <row r="429" spans="1:23" ht="14.25">
      <c r="A429" s="100" t="str">
        <f t="shared" si="6"/>
        <v>Bayer 8058</v>
      </c>
      <c r="B429" s="100">
        <v>89119</v>
      </c>
      <c r="C429" s="100">
        <v>8058</v>
      </c>
      <c r="D429" s="100" t="s">
        <v>456</v>
      </c>
      <c r="E429" s="100" t="s">
        <v>164</v>
      </c>
      <c r="F429" s="100" t="s">
        <v>104</v>
      </c>
      <c r="G429" s="101" t="s">
        <v>976</v>
      </c>
      <c r="H429" s="100" t="s">
        <v>665</v>
      </c>
      <c r="I429" s="100" t="s">
        <v>49</v>
      </c>
      <c r="J429" s="101">
        <v>22</v>
      </c>
      <c r="O429" s="100" t="s">
        <v>1559</v>
      </c>
      <c r="P429" s="100">
        <v>89119</v>
      </c>
      <c r="Q429" s="100">
        <v>8058</v>
      </c>
      <c r="R429" s="100" t="s">
        <v>456</v>
      </c>
      <c r="S429" s="100" t="s">
        <v>164</v>
      </c>
      <c r="T429" s="100" t="s">
        <v>104</v>
      </c>
      <c r="U429" s="101" t="s">
        <v>976</v>
      </c>
      <c r="V429" s="100" t="s">
        <v>665</v>
      </c>
      <c r="W429" s="100" t="s">
        <v>49</v>
      </c>
    </row>
    <row r="430" spans="1:23" ht="14.25">
      <c r="A430" s="100" t="str">
        <f t="shared" si="6"/>
        <v>Bretthauer 8147</v>
      </c>
      <c r="B430" s="100">
        <v>135896</v>
      </c>
      <c r="C430" s="100">
        <v>8147</v>
      </c>
      <c r="D430" s="100" t="s">
        <v>487</v>
      </c>
      <c r="E430" s="100" t="s">
        <v>227</v>
      </c>
      <c r="F430" s="100" t="s">
        <v>125</v>
      </c>
      <c r="G430" s="101" t="s">
        <v>697</v>
      </c>
      <c r="H430" s="100" t="s">
        <v>665</v>
      </c>
      <c r="I430" s="100" t="s">
        <v>49</v>
      </c>
      <c r="J430" s="101">
        <v>23</v>
      </c>
      <c r="O430" s="100" t="s">
        <v>1560</v>
      </c>
      <c r="P430" s="100">
        <v>135896</v>
      </c>
      <c r="Q430" s="100">
        <v>8147</v>
      </c>
      <c r="R430" s="100" t="s">
        <v>487</v>
      </c>
      <c r="S430" s="100" t="s">
        <v>227</v>
      </c>
      <c r="T430" s="100" t="s">
        <v>125</v>
      </c>
      <c r="U430" s="101" t="s">
        <v>697</v>
      </c>
      <c r="V430" s="100" t="s">
        <v>665</v>
      </c>
      <c r="W430" s="100" t="s">
        <v>49</v>
      </c>
    </row>
    <row r="431" spans="1:23" ht="14.25">
      <c r="A431" s="100" t="str">
        <f t="shared" si="6"/>
        <v>Buhl 8166</v>
      </c>
      <c r="B431" s="100">
        <v>89122</v>
      </c>
      <c r="C431" s="100">
        <v>8166</v>
      </c>
      <c r="D431" s="100" t="s">
        <v>488</v>
      </c>
      <c r="E431" s="100" t="s">
        <v>325</v>
      </c>
      <c r="F431" s="100" t="s">
        <v>118</v>
      </c>
      <c r="G431" s="101" t="s">
        <v>694</v>
      </c>
      <c r="H431" s="100" t="s">
        <v>665</v>
      </c>
      <c r="I431" s="100" t="s">
        <v>49</v>
      </c>
      <c r="J431" s="101">
        <v>23</v>
      </c>
      <c r="O431" s="100" t="s">
        <v>1561</v>
      </c>
      <c r="P431" s="100">
        <v>89122</v>
      </c>
      <c r="Q431" s="100">
        <v>8166</v>
      </c>
      <c r="R431" s="100" t="s">
        <v>488</v>
      </c>
      <c r="S431" s="100" t="s">
        <v>325</v>
      </c>
      <c r="T431" s="100" t="s">
        <v>118</v>
      </c>
      <c r="U431" s="101" t="s">
        <v>694</v>
      </c>
      <c r="V431" s="100" t="s">
        <v>665</v>
      </c>
      <c r="W431" s="100" t="s">
        <v>49</v>
      </c>
    </row>
    <row r="432" spans="1:23" ht="14.25">
      <c r="A432" s="100" t="str">
        <f t="shared" si="6"/>
        <v>Buhl 8167</v>
      </c>
      <c r="B432" s="100">
        <v>89121</v>
      </c>
      <c r="C432" s="100">
        <v>8167</v>
      </c>
      <c r="D432" s="100" t="s">
        <v>488</v>
      </c>
      <c r="E432" s="100" t="s">
        <v>282</v>
      </c>
      <c r="F432" s="100" t="s">
        <v>106</v>
      </c>
      <c r="G432" s="101" t="s">
        <v>696</v>
      </c>
      <c r="H432" s="100" t="s">
        <v>665</v>
      </c>
      <c r="I432" s="100" t="s">
        <v>49</v>
      </c>
      <c r="J432" s="101">
        <v>23</v>
      </c>
      <c r="O432" s="100" t="s">
        <v>1562</v>
      </c>
      <c r="P432" s="100">
        <v>89121</v>
      </c>
      <c r="Q432" s="100">
        <v>8167</v>
      </c>
      <c r="R432" s="100" t="s">
        <v>488</v>
      </c>
      <c r="S432" s="100" t="s">
        <v>282</v>
      </c>
      <c r="T432" s="100" t="s">
        <v>106</v>
      </c>
      <c r="U432" s="101" t="s">
        <v>696</v>
      </c>
      <c r="V432" s="100" t="s">
        <v>665</v>
      </c>
      <c r="W432" s="100" t="s">
        <v>49</v>
      </c>
    </row>
    <row r="433" spans="1:23" ht="14.25">
      <c r="A433" s="100" t="str">
        <f t="shared" si="6"/>
        <v>Friedrich 8348</v>
      </c>
      <c r="B433" s="100">
        <v>151397</v>
      </c>
      <c r="C433" s="100">
        <v>8348</v>
      </c>
      <c r="D433" s="100" t="s">
        <v>489</v>
      </c>
      <c r="E433" s="100" t="s">
        <v>212</v>
      </c>
      <c r="F433" s="100" t="s">
        <v>104</v>
      </c>
      <c r="G433" s="101"/>
      <c r="H433" s="100" t="s">
        <v>665</v>
      </c>
      <c r="I433" s="100" t="s">
        <v>49</v>
      </c>
      <c r="J433" s="101">
        <v>23</v>
      </c>
      <c r="O433" s="100" t="s">
        <v>1563</v>
      </c>
      <c r="P433" s="100">
        <v>151397</v>
      </c>
      <c r="Q433" s="100">
        <v>8348</v>
      </c>
      <c r="R433" s="100" t="s">
        <v>489</v>
      </c>
      <c r="S433" s="100" t="s">
        <v>212</v>
      </c>
      <c r="T433" s="100" t="s">
        <v>104</v>
      </c>
      <c r="U433" s="101"/>
      <c r="V433" s="100" t="s">
        <v>665</v>
      </c>
      <c r="W433" s="100" t="s">
        <v>49</v>
      </c>
    </row>
    <row r="434" spans="1:23" ht="14.25">
      <c r="A434" s="100" t="str">
        <f t="shared" si="6"/>
        <v>Friedrich 8349</v>
      </c>
      <c r="B434" s="100">
        <v>153223</v>
      </c>
      <c r="C434" s="100">
        <v>8349</v>
      </c>
      <c r="D434" s="100" t="s">
        <v>489</v>
      </c>
      <c r="E434" s="100" t="s">
        <v>150</v>
      </c>
      <c r="F434" s="100" t="s">
        <v>125</v>
      </c>
      <c r="G434" s="101" t="s">
        <v>694</v>
      </c>
      <c r="H434" s="100" t="s">
        <v>665</v>
      </c>
      <c r="I434" s="100" t="s">
        <v>49</v>
      </c>
      <c r="J434" s="101">
        <v>23</v>
      </c>
      <c r="O434" s="100" t="s">
        <v>1564</v>
      </c>
      <c r="P434" s="100">
        <v>153223</v>
      </c>
      <c r="Q434" s="100">
        <v>8349</v>
      </c>
      <c r="R434" s="100" t="s">
        <v>489</v>
      </c>
      <c r="S434" s="100" t="s">
        <v>150</v>
      </c>
      <c r="T434" s="100" t="s">
        <v>125</v>
      </c>
      <c r="U434" s="101" t="s">
        <v>694</v>
      </c>
      <c r="V434" s="100" t="s">
        <v>665</v>
      </c>
      <c r="W434" s="100" t="s">
        <v>49</v>
      </c>
    </row>
    <row r="435" spans="1:23" ht="14.25">
      <c r="A435" s="100" t="str">
        <f t="shared" si="6"/>
        <v>Glock 33264</v>
      </c>
      <c r="B435" s="100">
        <v>144528</v>
      </c>
      <c r="C435" s="100">
        <v>33264</v>
      </c>
      <c r="D435" s="100" t="s">
        <v>873</v>
      </c>
      <c r="E435" s="100" t="s">
        <v>207</v>
      </c>
      <c r="F435" s="100" t="s">
        <v>106</v>
      </c>
      <c r="G435" s="101" t="s">
        <v>695</v>
      </c>
      <c r="H435" s="100" t="s">
        <v>665</v>
      </c>
      <c r="I435" s="100" t="s">
        <v>49</v>
      </c>
      <c r="J435" s="101">
        <v>22</v>
      </c>
      <c r="O435" s="100" t="s">
        <v>1565</v>
      </c>
      <c r="P435" s="100">
        <v>144528</v>
      </c>
      <c r="Q435" s="100">
        <v>33264</v>
      </c>
      <c r="R435" s="100" t="s">
        <v>873</v>
      </c>
      <c r="S435" s="100" t="s">
        <v>207</v>
      </c>
      <c r="T435" s="100" t="s">
        <v>106</v>
      </c>
      <c r="U435" s="101" t="s">
        <v>695</v>
      </c>
      <c r="V435" s="100" t="s">
        <v>665</v>
      </c>
      <c r="W435" s="100" t="s">
        <v>49</v>
      </c>
    </row>
    <row r="436" spans="1:23" ht="14.25">
      <c r="A436" s="100" t="str">
        <f t="shared" si="6"/>
        <v>Göb 8398</v>
      </c>
      <c r="B436" s="100">
        <v>89117</v>
      </c>
      <c r="C436" s="100">
        <v>8398</v>
      </c>
      <c r="D436" s="100" t="s">
        <v>490</v>
      </c>
      <c r="E436" s="100" t="s">
        <v>260</v>
      </c>
      <c r="F436" s="100" t="s">
        <v>106</v>
      </c>
      <c r="G436" s="101" t="s">
        <v>696</v>
      </c>
      <c r="H436" s="100" t="s">
        <v>665</v>
      </c>
      <c r="I436" s="100" t="s">
        <v>49</v>
      </c>
      <c r="J436" s="101">
        <v>23</v>
      </c>
      <c r="O436" s="100" t="s">
        <v>1566</v>
      </c>
      <c r="P436" s="100">
        <v>89117</v>
      </c>
      <c r="Q436" s="100">
        <v>8398</v>
      </c>
      <c r="R436" s="100" t="s">
        <v>490</v>
      </c>
      <c r="S436" s="100" t="s">
        <v>260</v>
      </c>
      <c r="T436" s="100" t="s">
        <v>106</v>
      </c>
      <c r="U436" s="101" t="s">
        <v>696</v>
      </c>
      <c r="V436" s="100" t="s">
        <v>665</v>
      </c>
      <c r="W436" s="100" t="s">
        <v>49</v>
      </c>
    </row>
    <row r="437" spans="1:23" ht="14.25">
      <c r="A437" s="100" t="str">
        <f t="shared" si="6"/>
        <v>Grünheid 33098</v>
      </c>
      <c r="B437" s="100">
        <v>107146</v>
      </c>
      <c r="C437" s="100">
        <v>33098</v>
      </c>
      <c r="D437" s="100" t="s">
        <v>666</v>
      </c>
      <c r="E437" s="100" t="s">
        <v>667</v>
      </c>
      <c r="F437" s="100" t="s">
        <v>106</v>
      </c>
      <c r="G437" s="101" t="s">
        <v>694</v>
      </c>
      <c r="H437" s="100" t="s">
        <v>665</v>
      </c>
      <c r="I437" s="100" t="s">
        <v>49</v>
      </c>
      <c r="J437" s="101">
        <v>23</v>
      </c>
      <c r="O437" s="100" t="s">
        <v>1567</v>
      </c>
      <c r="P437" s="100">
        <v>107146</v>
      </c>
      <c r="Q437" s="100">
        <v>33098</v>
      </c>
      <c r="R437" s="100" t="s">
        <v>666</v>
      </c>
      <c r="S437" s="100" t="s">
        <v>667</v>
      </c>
      <c r="T437" s="100" t="s">
        <v>106</v>
      </c>
      <c r="U437" s="101" t="s">
        <v>694</v>
      </c>
      <c r="V437" s="100" t="s">
        <v>665</v>
      </c>
      <c r="W437" s="100" t="s">
        <v>49</v>
      </c>
    </row>
    <row r="438" spans="1:23" ht="14.25">
      <c r="A438" s="100" t="str">
        <f t="shared" si="6"/>
        <v>Grünheid 33148</v>
      </c>
      <c r="B438" s="100">
        <v>135807</v>
      </c>
      <c r="C438" s="100">
        <v>33148</v>
      </c>
      <c r="D438" s="100" t="s">
        <v>666</v>
      </c>
      <c r="E438" s="100" t="s">
        <v>263</v>
      </c>
      <c r="F438" s="100" t="s">
        <v>118</v>
      </c>
      <c r="G438" s="101"/>
      <c r="H438" s="100" t="s">
        <v>665</v>
      </c>
      <c r="I438" s="100" t="s">
        <v>49</v>
      </c>
      <c r="J438" s="101">
        <v>23</v>
      </c>
      <c r="O438" s="100" t="s">
        <v>1568</v>
      </c>
      <c r="P438" s="100">
        <v>135807</v>
      </c>
      <c r="Q438" s="100">
        <v>33148</v>
      </c>
      <c r="R438" s="100" t="s">
        <v>666</v>
      </c>
      <c r="S438" s="100" t="s">
        <v>263</v>
      </c>
      <c r="T438" s="100" t="s">
        <v>118</v>
      </c>
      <c r="U438" s="101"/>
      <c r="V438" s="100" t="s">
        <v>665</v>
      </c>
      <c r="W438" s="100" t="s">
        <v>49</v>
      </c>
    </row>
    <row r="439" spans="1:23" ht="14.25">
      <c r="A439" s="100" t="str">
        <f t="shared" si="6"/>
        <v>Kleppig 8661</v>
      </c>
      <c r="B439" s="100">
        <v>89123</v>
      </c>
      <c r="C439" s="100">
        <v>8661</v>
      </c>
      <c r="D439" s="100" t="s">
        <v>491</v>
      </c>
      <c r="E439" s="100" t="s">
        <v>492</v>
      </c>
      <c r="F439" s="100" t="s">
        <v>104</v>
      </c>
      <c r="G439" s="101">
        <v>0</v>
      </c>
      <c r="H439" s="100" t="s">
        <v>665</v>
      </c>
      <c r="I439" s="100" t="s">
        <v>49</v>
      </c>
      <c r="J439" s="101">
        <v>22</v>
      </c>
      <c r="O439" s="100" t="s">
        <v>1569</v>
      </c>
      <c r="P439" s="100">
        <v>89123</v>
      </c>
      <c r="Q439" s="100">
        <v>8661</v>
      </c>
      <c r="R439" s="100" t="s">
        <v>491</v>
      </c>
      <c r="S439" s="100" t="s">
        <v>492</v>
      </c>
      <c r="T439" s="100" t="s">
        <v>104</v>
      </c>
      <c r="U439" s="101">
        <v>0</v>
      </c>
      <c r="V439" s="100" t="s">
        <v>665</v>
      </c>
      <c r="W439" s="100" t="s">
        <v>49</v>
      </c>
    </row>
    <row r="440" spans="1:23" ht="14.25">
      <c r="A440" s="100" t="str">
        <f t="shared" si="6"/>
        <v>Pauli 8927</v>
      </c>
      <c r="B440" s="100">
        <v>109627</v>
      </c>
      <c r="C440" s="100">
        <v>8927</v>
      </c>
      <c r="D440" s="100" t="s">
        <v>495</v>
      </c>
      <c r="E440" s="100" t="s">
        <v>77</v>
      </c>
      <c r="F440" s="100" t="s">
        <v>106</v>
      </c>
      <c r="G440" s="101" t="s">
        <v>696</v>
      </c>
      <c r="H440" s="100" t="s">
        <v>665</v>
      </c>
      <c r="I440" s="100" t="s">
        <v>49</v>
      </c>
      <c r="J440" s="101">
        <v>23</v>
      </c>
      <c r="O440" s="100" t="s">
        <v>1570</v>
      </c>
      <c r="P440" s="100">
        <v>109627</v>
      </c>
      <c r="Q440" s="100">
        <v>8927</v>
      </c>
      <c r="R440" s="100" t="s">
        <v>495</v>
      </c>
      <c r="S440" s="100" t="s">
        <v>77</v>
      </c>
      <c r="T440" s="100" t="s">
        <v>106</v>
      </c>
      <c r="U440" s="101" t="s">
        <v>696</v>
      </c>
      <c r="V440" s="100" t="s">
        <v>665</v>
      </c>
      <c r="W440" s="100" t="s">
        <v>49</v>
      </c>
    </row>
    <row r="441" spans="1:23" ht="14.25">
      <c r="A441" s="100" t="str">
        <f t="shared" si="6"/>
        <v>Schlappa 15097</v>
      </c>
      <c r="B441" s="100">
        <v>89127</v>
      </c>
      <c r="C441" s="100">
        <v>15097</v>
      </c>
      <c r="D441" s="100" t="s">
        <v>496</v>
      </c>
      <c r="E441" s="100" t="s">
        <v>83</v>
      </c>
      <c r="F441" s="100" t="s">
        <v>125</v>
      </c>
      <c r="G441" s="101"/>
      <c r="H441" s="100" t="s">
        <v>665</v>
      </c>
      <c r="I441" s="100" t="s">
        <v>49</v>
      </c>
      <c r="J441" s="101">
        <v>23</v>
      </c>
      <c r="O441" s="100" t="s">
        <v>1571</v>
      </c>
      <c r="P441" s="100">
        <v>89127</v>
      </c>
      <c r="Q441" s="100">
        <v>15097</v>
      </c>
      <c r="R441" s="100" t="s">
        <v>496</v>
      </c>
      <c r="S441" s="100" t="s">
        <v>83</v>
      </c>
      <c r="T441" s="100" t="s">
        <v>125</v>
      </c>
      <c r="U441" s="101"/>
      <c r="V441" s="100" t="s">
        <v>665</v>
      </c>
      <c r="W441" s="100" t="s">
        <v>49</v>
      </c>
    </row>
    <row r="442" spans="1:23" ht="14.25">
      <c r="A442" s="100" t="str">
        <f t="shared" si="6"/>
        <v>Schlappa 15098</v>
      </c>
      <c r="B442" s="100">
        <v>89126</v>
      </c>
      <c r="C442" s="100">
        <v>15098</v>
      </c>
      <c r="D442" s="100" t="s">
        <v>496</v>
      </c>
      <c r="E442" s="100" t="s">
        <v>247</v>
      </c>
      <c r="F442" s="100" t="s">
        <v>106</v>
      </c>
      <c r="G442" s="101">
        <v>0</v>
      </c>
      <c r="H442" s="100" t="s">
        <v>665</v>
      </c>
      <c r="I442" s="100" t="s">
        <v>49</v>
      </c>
      <c r="J442" s="101">
        <v>23</v>
      </c>
      <c r="O442" s="100" t="s">
        <v>1572</v>
      </c>
      <c r="P442" s="100">
        <v>89126</v>
      </c>
      <c r="Q442" s="100">
        <v>15098</v>
      </c>
      <c r="R442" s="100" t="s">
        <v>496</v>
      </c>
      <c r="S442" s="100" t="s">
        <v>247</v>
      </c>
      <c r="T442" s="100" t="s">
        <v>106</v>
      </c>
      <c r="U442" s="101">
        <v>0</v>
      </c>
      <c r="V442" s="100" t="s">
        <v>665</v>
      </c>
      <c r="W442" s="100" t="s">
        <v>49</v>
      </c>
    </row>
    <row r="443" spans="1:23" ht="14.25">
      <c r="A443" s="100" t="str">
        <f t="shared" si="6"/>
        <v>Sommer 15203</v>
      </c>
      <c r="B443" s="100">
        <v>89130</v>
      </c>
      <c r="C443" s="100">
        <v>15203</v>
      </c>
      <c r="D443" s="100" t="s">
        <v>238</v>
      </c>
      <c r="E443" s="100" t="s">
        <v>155</v>
      </c>
      <c r="F443" s="100" t="s">
        <v>125</v>
      </c>
      <c r="G443" s="101" t="s">
        <v>697</v>
      </c>
      <c r="H443" s="100" t="s">
        <v>665</v>
      </c>
      <c r="I443" s="100" t="s">
        <v>49</v>
      </c>
      <c r="J443" s="101">
        <v>22</v>
      </c>
      <c r="O443" s="100" t="s">
        <v>1573</v>
      </c>
      <c r="P443" s="100">
        <v>89130</v>
      </c>
      <c r="Q443" s="100">
        <v>15203</v>
      </c>
      <c r="R443" s="100" t="s">
        <v>238</v>
      </c>
      <c r="S443" s="100" t="s">
        <v>155</v>
      </c>
      <c r="T443" s="100" t="s">
        <v>125</v>
      </c>
      <c r="U443" s="101" t="s">
        <v>697</v>
      </c>
      <c r="V443" s="100" t="s">
        <v>665</v>
      </c>
      <c r="W443" s="100" t="s">
        <v>49</v>
      </c>
    </row>
    <row r="444" spans="1:23" ht="14.25">
      <c r="A444" s="100" t="str">
        <f t="shared" si="6"/>
        <v>Beumer 15569</v>
      </c>
      <c r="B444" s="100">
        <v>107073</v>
      </c>
      <c r="C444" s="100">
        <v>15569</v>
      </c>
      <c r="D444" s="100" t="s">
        <v>814</v>
      </c>
      <c r="E444" s="100" t="s">
        <v>209</v>
      </c>
      <c r="F444" s="100" t="s">
        <v>104</v>
      </c>
      <c r="G444" s="101"/>
      <c r="H444" s="100" t="s">
        <v>669</v>
      </c>
      <c r="I444" s="100" t="s">
        <v>49</v>
      </c>
      <c r="J444" s="101">
        <v>23</v>
      </c>
      <c r="O444" s="100" t="s">
        <v>1574</v>
      </c>
      <c r="P444" s="100">
        <v>107073</v>
      </c>
      <c r="Q444" s="100">
        <v>15569</v>
      </c>
      <c r="R444" s="100" t="s">
        <v>814</v>
      </c>
      <c r="S444" s="100" t="s">
        <v>209</v>
      </c>
      <c r="T444" s="100" t="s">
        <v>104</v>
      </c>
      <c r="U444" s="101"/>
      <c r="V444" s="100" t="s">
        <v>669</v>
      </c>
      <c r="W444" s="100" t="s">
        <v>49</v>
      </c>
    </row>
    <row r="445" spans="1:23" ht="14.25">
      <c r="A445" s="100" t="str">
        <f t="shared" si="6"/>
        <v>Braun 10560</v>
      </c>
      <c r="B445" s="100">
        <v>146198</v>
      </c>
      <c r="C445" s="100">
        <v>10560</v>
      </c>
      <c r="D445" s="100" t="s">
        <v>152</v>
      </c>
      <c r="E445" s="100" t="s">
        <v>232</v>
      </c>
      <c r="F445" s="100" t="s">
        <v>104</v>
      </c>
      <c r="G445" s="101" t="s">
        <v>694</v>
      </c>
      <c r="H445" s="100" t="s">
        <v>669</v>
      </c>
      <c r="I445" s="100" t="s">
        <v>49</v>
      </c>
      <c r="J445" s="101">
        <v>23</v>
      </c>
      <c r="O445" s="100" t="s">
        <v>1575</v>
      </c>
      <c r="P445" s="100">
        <v>146198</v>
      </c>
      <c r="Q445" s="100">
        <v>10560</v>
      </c>
      <c r="R445" s="100" t="s">
        <v>152</v>
      </c>
      <c r="S445" s="100" t="s">
        <v>232</v>
      </c>
      <c r="T445" s="100" t="s">
        <v>104</v>
      </c>
      <c r="U445" s="101" t="s">
        <v>694</v>
      </c>
      <c r="V445" s="100" t="s">
        <v>669</v>
      </c>
      <c r="W445" s="100" t="s">
        <v>49</v>
      </c>
    </row>
    <row r="446" spans="1:23" ht="14.25">
      <c r="A446" s="100" t="str">
        <f t="shared" si="6"/>
        <v>Brückner 33290</v>
      </c>
      <c r="B446" s="100">
        <v>146196</v>
      </c>
      <c r="C446" s="100">
        <v>33290</v>
      </c>
      <c r="D446" s="100" t="s">
        <v>406</v>
      </c>
      <c r="E446" s="100" t="s">
        <v>832</v>
      </c>
      <c r="F446" s="100" t="s">
        <v>106</v>
      </c>
      <c r="G446" s="101"/>
      <c r="H446" s="100" t="s">
        <v>669</v>
      </c>
      <c r="I446" s="100" t="s">
        <v>49</v>
      </c>
      <c r="J446" s="101">
        <v>23</v>
      </c>
      <c r="O446" s="100" t="s">
        <v>1576</v>
      </c>
      <c r="P446" s="100">
        <v>146196</v>
      </c>
      <c r="Q446" s="100">
        <v>33290</v>
      </c>
      <c r="R446" s="100" t="s">
        <v>406</v>
      </c>
      <c r="S446" s="100" t="s">
        <v>832</v>
      </c>
      <c r="T446" s="100" t="s">
        <v>106</v>
      </c>
      <c r="U446" s="101"/>
      <c r="V446" s="100" t="s">
        <v>669</v>
      </c>
      <c r="W446" s="100" t="s">
        <v>49</v>
      </c>
    </row>
    <row r="447" spans="1:23" ht="14.25">
      <c r="A447" s="100" t="str">
        <f t="shared" si="6"/>
        <v>Celerino 33298</v>
      </c>
      <c r="B447" s="100">
        <v>147240</v>
      </c>
      <c r="C447" s="100">
        <v>33298</v>
      </c>
      <c r="D447" s="100" t="s">
        <v>936</v>
      </c>
      <c r="E447" s="100" t="s">
        <v>293</v>
      </c>
      <c r="F447" s="100" t="s">
        <v>125</v>
      </c>
      <c r="G447" s="101" t="s">
        <v>694</v>
      </c>
      <c r="H447" s="100" t="s">
        <v>669</v>
      </c>
      <c r="I447" s="100" t="s">
        <v>49</v>
      </c>
      <c r="J447" s="101">
        <v>23</v>
      </c>
      <c r="O447" s="100" t="s">
        <v>1577</v>
      </c>
      <c r="P447" s="100">
        <v>147240</v>
      </c>
      <c r="Q447" s="100">
        <v>33298</v>
      </c>
      <c r="R447" s="100" t="s">
        <v>936</v>
      </c>
      <c r="S447" s="100" t="s">
        <v>293</v>
      </c>
      <c r="T447" s="100" t="s">
        <v>125</v>
      </c>
      <c r="U447" s="101" t="s">
        <v>694</v>
      </c>
      <c r="V447" s="100" t="s">
        <v>669</v>
      </c>
      <c r="W447" s="100" t="s">
        <v>49</v>
      </c>
    </row>
    <row r="448" spans="1:23" ht="14.25">
      <c r="A448" s="100" t="str">
        <f t="shared" si="6"/>
        <v>Freund 8345</v>
      </c>
      <c r="B448" s="100">
        <v>147239</v>
      </c>
      <c r="C448" s="100">
        <v>8345</v>
      </c>
      <c r="D448" s="100" t="s">
        <v>908</v>
      </c>
      <c r="E448" s="100" t="s">
        <v>70</v>
      </c>
      <c r="F448" s="100" t="s">
        <v>104</v>
      </c>
      <c r="G448" s="101" t="s">
        <v>694</v>
      </c>
      <c r="H448" s="100" t="s">
        <v>669</v>
      </c>
      <c r="I448" s="100" t="s">
        <v>49</v>
      </c>
      <c r="J448" s="101">
        <v>23</v>
      </c>
      <c r="O448" s="100" t="s">
        <v>1578</v>
      </c>
      <c r="P448" s="100">
        <v>147239</v>
      </c>
      <c r="Q448" s="100">
        <v>8345</v>
      </c>
      <c r="R448" s="100" t="s">
        <v>908</v>
      </c>
      <c r="S448" s="100" t="s">
        <v>70</v>
      </c>
      <c r="T448" s="100" t="s">
        <v>104</v>
      </c>
      <c r="U448" s="101" t="s">
        <v>694</v>
      </c>
      <c r="V448" s="100" t="s">
        <v>669</v>
      </c>
      <c r="W448" s="100" t="s">
        <v>49</v>
      </c>
    </row>
    <row r="449" spans="1:23" ht="14.25">
      <c r="A449" s="100" t="str">
        <f t="shared" si="6"/>
        <v>Große 15541</v>
      </c>
      <c r="B449" s="100">
        <v>149223</v>
      </c>
      <c r="C449" s="100">
        <v>15541</v>
      </c>
      <c r="D449" s="100" t="s">
        <v>1052</v>
      </c>
      <c r="E449" s="100" t="s">
        <v>86</v>
      </c>
      <c r="F449" s="100" t="s">
        <v>129</v>
      </c>
      <c r="G449" s="101" t="s">
        <v>699</v>
      </c>
      <c r="H449" s="100" t="s">
        <v>669</v>
      </c>
      <c r="I449" s="100" t="s">
        <v>49</v>
      </c>
      <c r="J449" s="101">
        <v>23</v>
      </c>
      <c r="O449" s="100" t="s">
        <v>1579</v>
      </c>
      <c r="P449" s="100">
        <v>149223</v>
      </c>
      <c r="Q449" s="100">
        <v>15541</v>
      </c>
      <c r="R449" s="100" t="s">
        <v>1052</v>
      </c>
      <c r="S449" s="100" t="s">
        <v>86</v>
      </c>
      <c r="T449" s="100" t="s">
        <v>129</v>
      </c>
      <c r="U449" s="101" t="s">
        <v>699</v>
      </c>
      <c r="V449" s="100" t="s">
        <v>669</v>
      </c>
      <c r="W449" s="100" t="s">
        <v>49</v>
      </c>
    </row>
    <row r="450" spans="1:23" ht="14.25">
      <c r="A450" s="100" t="str">
        <f t="shared" si="6"/>
        <v>Heck-Seipel 8471</v>
      </c>
      <c r="B450" s="100">
        <v>100029</v>
      </c>
      <c r="C450" s="100">
        <v>8471</v>
      </c>
      <c r="D450" s="100" t="s">
        <v>551</v>
      </c>
      <c r="E450" s="100" t="s">
        <v>552</v>
      </c>
      <c r="F450" s="100" t="s">
        <v>118</v>
      </c>
      <c r="G450" s="101">
        <v>0</v>
      </c>
      <c r="H450" s="100" t="s">
        <v>669</v>
      </c>
      <c r="I450" s="100" t="s">
        <v>49</v>
      </c>
      <c r="J450" s="101">
        <v>23</v>
      </c>
      <c r="O450" s="100" t="s">
        <v>1580</v>
      </c>
      <c r="P450" s="100">
        <v>100029</v>
      </c>
      <c r="Q450" s="100">
        <v>8471</v>
      </c>
      <c r="R450" s="100" t="s">
        <v>551</v>
      </c>
      <c r="S450" s="100" t="s">
        <v>552</v>
      </c>
      <c r="T450" s="100" t="s">
        <v>118</v>
      </c>
      <c r="U450" s="101">
        <v>0</v>
      </c>
      <c r="V450" s="100" t="s">
        <v>669</v>
      </c>
      <c r="W450" s="100" t="s">
        <v>49</v>
      </c>
    </row>
    <row r="451" spans="1:23" ht="14.25">
      <c r="A451" s="100" t="str">
        <f aca="true" t="shared" si="7" ref="A451:A514">D451&amp;" "&amp;C451</f>
        <v>Heilmann 8480</v>
      </c>
      <c r="B451" s="100">
        <v>89091</v>
      </c>
      <c r="C451" s="100">
        <v>8480</v>
      </c>
      <c r="D451" s="100" t="s">
        <v>498</v>
      </c>
      <c r="E451" s="100" t="s">
        <v>372</v>
      </c>
      <c r="F451" s="100" t="s">
        <v>125</v>
      </c>
      <c r="G451" s="101"/>
      <c r="H451" s="100" t="s">
        <v>669</v>
      </c>
      <c r="I451" s="100" t="s">
        <v>49</v>
      </c>
      <c r="J451" s="101">
        <v>23</v>
      </c>
      <c r="O451" s="100" t="s">
        <v>1581</v>
      </c>
      <c r="P451" s="100">
        <v>89091</v>
      </c>
      <c r="Q451" s="100">
        <v>8480</v>
      </c>
      <c r="R451" s="100" t="s">
        <v>498</v>
      </c>
      <c r="S451" s="100" t="s">
        <v>372</v>
      </c>
      <c r="T451" s="100" t="s">
        <v>125</v>
      </c>
      <c r="U451" s="101"/>
      <c r="V451" s="100" t="s">
        <v>669</v>
      </c>
      <c r="W451" s="100" t="s">
        <v>49</v>
      </c>
    </row>
    <row r="452" spans="1:23" ht="14.25">
      <c r="A452" s="100" t="str">
        <f t="shared" si="7"/>
        <v>Heilmann 8481</v>
      </c>
      <c r="B452" s="100">
        <v>89092</v>
      </c>
      <c r="C452" s="100">
        <v>8481</v>
      </c>
      <c r="D452" s="100" t="s">
        <v>498</v>
      </c>
      <c r="E452" s="100" t="s">
        <v>474</v>
      </c>
      <c r="F452" s="100" t="s">
        <v>125</v>
      </c>
      <c r="G452" s="101" t="s">
        <v>694</v>
      </c>
      <c r="H452" s="100" t="s">
        <v>669</v>
      </c>
      <c r="I452" s="100" t="s">
        <v>49</v>
      </c>
      <c r="J452" s="101">
        <v>23</v>
      </c>
      <c r="O452" s="100" t="s">
        <v>1582</v>
      </c>
      <c r="P452" s="100">
        <v>89092</v>
      </c>
      <c r="Q452" s="100">
        <v>8481</v>
      </c>
      <c r="R452" s="100" t="s">
        <v>498</v>
      </c>
      <c r="S452" s="100" t="s">
        <v>474</v>
      </c>
      <c r="T452" s="100" t="s">
        <v>125</v>
      </c>
      <c r="U452" s="101" t="s">
        <v>694</v>
      </c>
      <c r="V452" s="100" t="s">
        <v>669</v>
      </c>
      <c r="W452" s="100" t="s">
        <v>49</v>
      </c>
    </row>
    <row r="453" spans="1:23" ht="14.25">
      <c r="A453" s="100" t="str">
        <f t="shared" si="7"/>
        <v>Herbert 15861</v>
      </c>
      <c r="B453" s="100">
        <v>153224</v>
      </c>
      <c r="C453" s="100">
        <v>15861</v>
      </c>
      <c r="D453" s="100" t="s">
        <v>218</v>
      </c>
      <c r="E453" s="100" t="s">
        <v>132</v>
      </c>
      <c r="F453" s="100" t="s">
        <v>104</v>
      </c>
      <c r="G453" s="101" t="s">
        <v>976</v>
      </c>
      <c r="H453" s="100" t="s">
        <v>669</v>
      </c>
      <c r="I453" s="100" t="s">
        <v>49</v>
      </c>
      <c r="J453" s="101">
        <v>22</v>
      </c>
      <c r="O453" s="100" t="s">
        <v>1583</v>
      </c>
      <c r="P453" s="100">
        <v>153224</v>
      </c>
      <c r="Q453" s="100">
        <v>15861</v>
      </c>
      <c r="R453" s="100" t="s">
        <v>218</v>
      </c>
      <c r="S453" s="100" t="s">
        <v>132</v>
      </c>
      <c r="T453" s="100" t="s">
        <v>104</v>
      </c>
      <c r="U453" s="101" t="s">
        <v>976</v>
      </c>
      <c r="V453" s="100" t="s">
        <v>669</v>
      </c>
      <c r="W453" s="100" t="s">
        <v>49</v>
      </c>
    </row>
    <row r="454" spans="1:23" ht="14.25">
      <c r="A454" s="100" t="str">
        <f t="shared" si="7"/>
        <v>Jokisch 8606</v>
      </c>
      <c r="B454" s="100">
        <v>145921</v>
      </c>
      <c r="C454" s="100">
        <v>8606</v>
      </c>
      <c r="D454" s="100" t="s">
        <v>499</v>
      </c>
      <c r="E454" s="100" t="s">
        <v>70</v>
      </c>
      <c r="F454" s="100" t="s">
        <v>104</v>
      </c>
      <c r="G454" s="101" t="s">
        <v>697</v>
      </c>
      <c r="H454" s="100" t="s">
        <v>669</v>
      </c>
      <c r="I454" s="100" t="s">
        <v>49</v>
      </c>
      <c r="J454" s="101">
        <v>23</v>
      </c>
      <c r="O454" s="100" t="s">
        <v>1584</v>
      </c>
      <c r="P454" s="100">
        <v>145921</v>
      </c>
      <c r="Q454" s="100">
        <v>8606</v>
      </c>
      <c r="R454" s="100" t="s">
        <v>499</v>
      </c>
      <c r="S454" s="100" t="s">
        <v>70</v>
      </c>
      <c r="T454" s="100" t="s">
        <v>104</v>
      </c>
      <c r="U454" s="101" t="s">
        <v>697</v>
      </c>
      <c r="V454" s="100" t="s">
        <v>669</v>
      </c>
      <c r="W454" s="100" t="s">
        <v>49</v>
      </c>
    </row>
    <row r="455" spans="1:23" ht="14.25">
      <c r="A455" s="100" t="str">
        <f t="shared" si="7"/>
        <v>Kitzinger 33340</v>
      </c>
      <c r="B455" s="100">
        <v>151173</v>
      </c>
      <c r="C455" s="100">
        <v>33340</v>
      </c>
      <c r="D455" s="100" t="s">
        <v>1053</v>
      </c>
      <c r="E455" s="100" t="s">
        <v>1054</v>
      </c>
      <c r="F455" s="100" t="s">
        <v>147</v>
      </c>
      <c r="G455" s="101" t="s">
        <v>694</v>
      </c>
      <c r="H455" s="100" t="s">
        <v>669</v>
      </c>
      <c r="I455" s="100" t="s">
        <v>49</v>
      </c>
      <c r="J455" s="101">
        <v>23</v>
      </c>
      <c r="O455" s="100" t="s">
        <v>1585</v>
      </c>
      <c r="P455" s="100">
        <v>151173</v>
      </c>
      <c r="Q455" s="100">
        <v>33340</v>
      </c>
      <c r="R455" s="100" t="s">
        <v>1053</v>
      </c>
      <c r="S455" s="100" t="s">
        <v>1054</v>
      </c>
      <c r="T455" s="100" t="s">
        <v>147</v>
      </c>
      <c r="U455" s="101" t="s">
        <v>694</v>
      </c>
      <c r="V455" s="100" t="s">
        <v>669</v>
      </c>
      <c r="W455" s="100" t="s">
        <v>49</v>
      </c>
    </row>
    <row r="456" spans="1:23" ht="14.25">
      <c r="A456" s="100" t="str">
        <f t="shared" si="7"/>
        <v>Klier 8662</v>
      </c>
      <c r="B456" s="100">
        <v>89094</v>
      </c>
      <c r="C456" s="100">
        <v>8662</v>
      </c>
      <c r="D456" s="100" t="s">
        <v>500</v>
      </c>
      <c r="E456" s="100" t="s">
        <v>501</v>
      </c>
      <c r="F456" s="100" t="s">
        <v>125</v>
      </c>
      <c r="G456" s="101" t="s">
        <v>697</v>
      </c>
      <c r="H456" s="100" t="s">
        <v>669</v>
      </c>
      <c r="I456" s="100" t="s">
        <v>49</v>
      </c>
      <c r="J456" s="101">
        <v>23</v>
      </c>
      <c r="O456" s="100" t="s">
        <v>1586</v>
      </c>
      <c r="P456" s="100">
        <v>89094</v>
      </c>
      <c r="Q456" s="100">
        <v>8662</v>
      </c>
      <c r="R456" s="100" t="s">
        <v>500</v>
      </c>
      <c r="S456" s="100" t="s">
        <v>501</v>
      </c>
      <c r="T456" s="100" t="s">
        <v>125</v>
      </c>
      <c r="U456" s="101" t="s">
        <v>697</v>
      </c>
      <c r="V456" s="100" t="s">
        <v>669</v>
      </c>
      <c r="W456" s="100" t="s">
        <v>49</v>
      </c>
    </row>
    <row r="457" spans="1:23" ht="14.25">
      <c r="A457" s="100" t="str">
        <f t="shared" si="7"/>
        <v>Körber 18938</v>
      </c>
      <c r="B457" s="100">
        <v>151399</v>
      </c>
      <c r="C457" s="100">
        <v>18938</v>
      </c>
      <c r="D457" s="100" t="s">
        <v>553</v>
      </c>
      <c r="E457" s="100" t="s">
        <v>268</v>
      </c>
      <c r="F457" s="100" t="s">
        <v>104</v>
      </c>
      <c r="G457" s="101" t="s">
        <v>694</v>
      </c>
      <c r="H457" s="100" t="s">
        <v>669</v>
      </c>
      <c r="I457" s="100" t="s">
        <v>49</v>
      </c>
      <c r="J457" s="101">
        <v>23</v>
      </c>
      <c r="O457" s="100" t="s">
        <v>1587</v>
      </c>
      <c r="P457" s="100">
        <v>151399</v>
      </c>
      <c r="Q457" s="100">
        <v>18938</v>
      </c>
      <c r="R457" s="100" t="s">
        <v>553</v>
      </c>
      <c r="S457" s="100" t="s">
        <v>268</v>
      </c>
      <c r="T457" s="100" t="s">
        <v>104</v>
      </c>
      <c r="U457" s="101" t="s">
        <v>694</v>
      </c>
      <c r="V457" s="100" t="s">
        <v>669</v>
      </c>
      <c r="W457" s="100" t="s">
        <v>49</v>
      </c>
    </row>
    <row r="458" spans="1:23" ht="14.25">
      <c r="A458" s="100" t="str">
        <f t="shared" si="7"/>
        <v>Kraus 8697</v>
      </c>
      <c r="B458" s="100">
        <v>89095</v>
      </c>
      <c r="C458" s="100">
        <v>8697</v>
      </c>
      <c r="D458" s="100" t="s">
        <v>502</v>
      </c>
      <c r="E458" s="100" t="s">
        <v>226</v>
      </c>
      <c r="F458" s="100" t="s">
        <v>125</v>
      </c>
      <c r="G458" s="101" t="s">
        <v>694</v>
      </c>
      <c r="H458" s="100" t="s">
        <v>669</v>
      </c>
      <c r="I458" s="100" t="s">
        <v>49</v>
      </c>
      <c r="J458" s="101">
        <v>23</v>
      </c>
      <c r="O458" s="100" t="s">
        <v>1588</v>
      </c>
      <c r="P458" s="100">
        <v>89095</v>
      </c>
      <c r="Q458" s="100">
        <v>8697</v>
      </c>
      <c r="R458" s="100" t="s">
        <v>502</v>
      </c>
      <c r="S458" s="100" t="s">
        <v>226</v>
      </c>
      <c r="T458" s="100" t="s">
        <v>125</v>
      </c>
      <c r="U458" s="101" t="s">
        <v>694</v>
      </c>
      <c r="V458" s="100" t="s">
        <v>669</v>
      </c>
      <c r="W458" s="100" t="s">
        <v>49</v>
      </c>
    </row>
    <row r="459" spans="1:23" ht="14.25">
      <c r="A459" s="100" t="str">
        <f t="shared" si="7"/>
        <v>Krug 33037</v>
      </c>
      <c r="B459" s="100">
        <v>106940</v>
      </c>
      <c r="C459" s="100">
        <v>33037</v>
      </c>
      <c r="D459" s="100" t="s">
        <v>436</v>
      </c>
      <c r="E459" s="100" t="s">
        <v>357</v>
      </c>
      <c r="F459" s="100" t="s">
        <v>106</v>
      </c>
      <c r="G459" s="101" t="s">
        <v>697</v>
      </c>
      <c r="H459" s="100" t="s">
        <v>669</v>
      </c>
      <c r="I459" s="100" t="s">
        <v>49</v>
      </c>
      <c r="J459" s="101">
        <v>22</v>
      </c>
      <c r="O459" s="100" t="s">
        <v>1589</v>
      </c>
      <c r="P459" s="100">
        <v>106940</v>
      </c>
      <c r="Q459" s="100">
        <v>33037</v>
      </c>
      <c r="R459" s="100" t="s">
        <v>436</v>
      </c>
      <c r="S459" s="100" t="s">
        <v>357</v>
      </c>
      <c r="T459" s="100" t="s">
        <v>106</v>
      </c>
      <c r="U459" s="101" t="s">
        <v>697</v>
      </c>
      <c r="V459" s="100" t="s">
        <v>669</v>
      </c>
      <c r="W459" s="100" t="s">
        <v>49</v>
      </c>
    </row>
    <row r="460" spans="1:23" ht="14.25">
      <c r="A460" s="100" t="str">
        <f t="shared" si="7"/>
        <v>Krüger 15461</v>
      </c>
      <c r="B460" s="100">
        <v>89098</v>
      </c>
      <c r="C460" s="100">
        <v>15461</v>
      </c>
      <c r="D460" s="100" t="s">
        <v>121</v>
      </c>
      <c r="E460" s="100" t="s">
        <v>66</v>
      </c>
      <c r="F460" s="100" t="s">
        <v>104</v>
      </c>
      <c r="G460" s="101" t="s">
        <v>694</v>
      </c>
      <c r="H460" s="100" t="s">
        <v>669</v>
      </c>
      <c r="I460" s="100" t="s">
        <v>49</v>
      </c>
      <c r="J460" s="101">
        <v>23</v>
      </c>
      <c r="O460" s="100" t="s">
        <v>1590</v>
      </c>
      <c r="P460" s="100">
        <v>89098</v>
      </c>
      <c r="Q460" s="100">
        <v>15461</v>
      </c>
      <c r="R460" s="100" t="s">
        <v>121</v>
      </c>
      <c r="S460" s="100" t="s">
        <v>66</v>
      </c>
      <c r="T460" s="100" t="s">
        <v>104</v>
      </c>
      <c r="U460" s="101" t="s">
        <v>694</v>
      </c>
      <c r="V460" s="100" t="s">
        <v>669</v>
      </c>
      <c r="W460" s="100" t="s">
        <v>49</v>
      </c>
    </row>
    <row r="461" spans="1:23" ht="14.25">
      <c r="A461" s="100" t="str">
        <f t="shared" si="7"/>
        <v>Krüger 15462</v>
      </c>
      <c r="B461" s="100">
        <v>89097</v>
      </c>
      <c r="C461" s="100">
        <v>15462</v>
      </c>
      <c r="D461" s="100" t="s">
        <v>121</v>
      </c>
      <c r="E461" s="100" t="s">
        <v>150</v>
      </c>
      <c r="F461" s="100" t="s">
        <v>125</v>
      </c>
      <c r="G461" s="101" t="s">
        <v>694</v>
      </c>
      <c r="H461" s="100" t="s">
        <v>669</v>
      </c>
      <c r="I461" s="100" t="s">
        <v>49</v>
      </c>
      <c r="J461" s="101">
        <v>23</v>
      </c>
      <c r="O461" s="100" t="s">
        <v>1591</v>
      </c>
      <c r="P461" s="100">
        <v>89097</v>
      </c>
      <c r="Q461" s="100">
        <v>15462</v>
      </c>
      <c r="R461" s="100" t="s">
        <v>121</v>
      </c>
      <c r="S461" s="100" t="s">
        <v>150</v>
      </c>
      <c r="T461" s="100" t="s">
        <v>125</v>
      </c>
      <c r="U461" s="101" t="s">
        <v>694</v>
      </c>
      <c r="V461" s="100" t="s">
        <v>669</v>
      </c>
      <c r="W461" s="100" t="s">
        <v>49</v>
      </c>
    </row>
    <row r="462" spans="1:23" ht="14.25">
      <c r="A462" s="100" t="str">
        <f t="shared" si="7"/>
        <v>Krüger 15497</v>
      </c>
      <c r="B462" s="100">
        <v>100472</v>
      </c>
      <c r="C462" s="100">
        <v>15497</v>
      </c>
      <c r="D462" s="100" t="s">
        <v>121</v>
      </c>
      <c r="E462" s="100" t="s">
        <v>554</v>
      </c>
      <c r="F462" s="100" t="s">
        <v>104</v>
      </c>
      <c r="G462" s="101" t="s">
        <v>694</v>
      </c>
      <c r="H462" s="100" t="s">
        <v>669</v>
      </c>
      <c r="I462" s="100" t="s">
        <v>49</v>
      </c>
      <c r="J462" s="101">
        <v>23</v>
      </c>
      <c r="O462" s="100" t="s">
        <v>1592</v>
      </c>
      <c r="P462" s="100">
        <v>100472</v>
      </c>
      <c r="Q462" s="100">
        <v>15497</v>
      </c>
      <c r="R462" s="100" t="s">
        <v>121</v>
      </c>
      <c r="S462" s="100" t="s">
        <v>554</v>
      </c>
      <c r="T462" s="100" t="s">
        <v>104</v>
      </c>
      <c r="U462" s="101" t="s">
        <v>694</v>
      </c>
      <c r="V462" s="100" t="s">
        <v>669</v>
      </c>
      <c r="W462" s="100" t="s">
        <v>49</v>
      </c>
    </row>
    <row r="463" spans="1:23" ht="14.25">
      <c r="A463" s="100" t="str">
        <f t="shared" si="7"/>
        <v>Krüger 15499</v>
      </c>
      <c r="B463" s="100">
        <v>100473</v>
      </c>
      <c r="C463" s="100">
        <v>15499</v>
      </c>
      <c r="D463" s="100" t="s">
        <v>121</v>
      </c>
      <c r="E463" s="100" t="s">
        <v>150</v>
      </c>
      <c r="F463" s="100" t="s">
        <v>104</v>
      </c>
      <c r="G463" s="101" t="s">
        <v>694</v>
      </c>
      <c r="H463" s="100" t="s">
        <v>669</v>
      </c>
      <c r="I463" s="100" t="s">
        <v>49</v>
      </c>
      <c r="J463" s="101">
        <v>23</v>
      </c>
      <c r="O463" s="100" t="s">
        <v>1593</v>
      </c>
      <c r="P463" s="100">
        <v>100473</v>
      </c>
      <c r="Q463" s="100">
        <v>15499</v>
      </c>
      <c r="R463" s="100" t="s">
        <v>121</v>
      </c>
      <c r="S463" s="100" t="s">
        <v>150</v>
      </c>
      <c r="T463" s="100" t="s">
        <v>104</v>
      </c>
      <c r="U463" s="101" t="s">
        <v>694</v>
      </c>
      <c r="V463" s="100" t="s">
        <v>669</v>
      </c>
      <c r="W463" s="100" t="s">
        <v>49</v>
      </c>
    </row>
    <row r="464" spans="1:23" ht="14.25">
      <c r="A464" s="100" t="str">
        <f t="shared" si="7"/>
        <v>Kuchenbrod 8808</v>
      </c>
      <c r="B464" s="100">
        <v>153081</v>
      </c>
      <c r="C464" s="100">
        <v>8808</v>
      </c>
      <c r="D464" s="100" t="s">
        <v>1055</v>
      </c>
      <c r="E464" s="100" t="s">
        <v>416</v>
      </c>
      <c r="F464" s="100" t="s">
        <v>125</v>
      </c>
      <c r="G464" s="101">
        <v>0</v>
      </c>
      <c r="H464" s="100" t="s">
        <v>669</v>
      </c>
      <c r="I464" s="100" t="s">
        <v>49</v>
      </c>
      <c r="J464" s="101">
        <v>23</v>
      </c>
      <c r="O464" s="100" t="s">
        <v>1594</v>
      </c>
      <c r="P464" s="100">
        <v>153081</v>
      </c>
      <c r="Q464" s="100">
        <v>8808</v>
      </c>
      <c r="R464" s="100" t="s">
        <v>1055</v>
      </c>
      <c r="S464" s="100" t="s">
        <v>416</v>
      </c>
      <c r="T464" s="100" t="s">
        <v>125</v>
      </c>
      <c r="U464" s="101">
        <v>0</v>
      </c>
      <c r="V464" s="100" t="s">
        <v>669</v>
      </c>
      <c r="W464" s="100" t="s">
        <v>49</v>
      </c>
    </row>
    <row r="465" spans="1:23" ht="14.25">
      <c r="A465" s="100" t="str">
        <f t="shared" si="7"/>
        <v>Kuchenbrod 8810</v>
      </c>
      <c r="B465" s="100">
        <v>153082</v>
      </c>
      <c r="C465" s="100">
        <v>8810</v>
      </c>
      <c r="D465" s="100" t="s">
        <v>1055</v>
      </c>
      <c r="E465" s="100" t="s">
        <v>69</v>
      </c>
      <c r="F465" s="100" t="s">
        <v>125</v>
      </c>
      <c r="G465" s="101"/>
      <c r="H465" s="100" t="s">
        <v>669</v>
      </c>
      <c r="I465" s="100" t="s">
        <v>49</v>
      </c>
      <c r="J465" s="101">
        <v>23</v>
      </c>
      <c r="O465" s="100" t="s">
        <v>1595</v>
      </c>
      <c r="P465" s="100">
        <v>153082</v>
      </c>
      <c r="Q465" s="100">
        <v>8810</v>
      </c>
      <c r="R465" s="100" t="s">
        <v>1055</v>
      </c>
      <c r="S465" s="100" t="s">
        <v>69</v>
      </c>
      <c r="T465" s="100" t="s">
        <v>125</v>
      </c>
      <c r="U465" s="101"/>
      <c r="V465" s="100" t="s">
        <v>669</v>
      </c>
      <c r="W465" s="100" t="s">
        <v>49</v>
      </c>
    </row>
    <row r="466" spans="1:23" ht="14.25">
      <c r="A466" s="100" t="str">
        <f t="shared" si="7"/>
        <v>Kügler 33080</v>
      </c>
      <c r="B466" s="100">
        <v>132582</v>
      </c>
      <c r="C466" s="100">
        <v>33080</v>
      </c>
      <c r="D466" s="100" t="s">
        <v>674</v>
      </c>
      <c r="E466" s="100" t="s">
        <v>675</v>
      </c>
      <c r="F466" s="100" t="s">
        <v>129</v>
      </c>
      <c r="G466" s="101" t="s">
        <v>976</v>
      </c>
      <c r="H466" s="100" t="s">
        <v>669</v>
      </c>
      <c r="I466" s="100" t="s">
        <v>49</v>
      </c>
      <c r="J466" s="101">
        <v>22</v>
      </c>
      <c r="O466" s="100" t="s">
        <v>1596</v>
      </c>
      <c r="P466" s="100">
        <v>132582</v>
      </c>
      <c r="Q466" s="100">
        <v>33080</v>
      </c>
      <c r="R466" s="100" t="s">
        <v>674</v>
      </c>
      <c r="S466" s="100" t="s">
        <v>675</v>
      </c>
      <c r="T466" s="100" t="s">
        <v>129</v>
      </c>
      <c r="U466" s="101" t="s">
        <v>976</v>
      </c>
      <c r="V466" s="100" t="s">
        <v>669</v>
      </c>
      <c r="W466" s="100" t="s">
        <v>49</v>
      </c>
    </row>
    <row r="467" spans="1:23" ht="14.25">
      <c r="A467" s="100" t="str">
        <f t="shared" si="7"/>
        <v>Lassiter 8729</v>
      </c>
      <c r="B467" s="100">
        <v>153225</v>
      </c>
      <c r="C467" s="100">
        <v>8729</v>
      </c>
      <c r="D467" s="100" t="s">
        <v>532</v>
      </c>
      <c r="E467" s="100" t="s">
        <v>1056</v>
      </c>
      <c r="F467" s="100" t="s">
        <v>129</v>
      </c>
      <c r="G467" s="101" t="s">
        <v>696</v>
      </c>
      <c r="H467" s="100" t="s">
        <v>669</v>
      </c>
      <c r="I467" s="100" t="s">
        <v>49</v>
      </c>
      <c r="J467" s="101">
        <v>23</v>
      </c>
      <c r="O467" s="100" t="s">
        <v>1597</v>
      </c>
      <c r="P467" s="100">
        <v>153225</v>
      </c>
      <c r="Q467" s="100">
        <v>8729</v>
      </c>
      <c r="R467" s="100" t="s">
        <v>532</v>
      </c>
      <c r="S467" s="100" t="s">
        <v>1056</v>
      </c>
      <c r="T467" s="100" t="s">
        <v>129</v>
      </c>
      <c r="U467" s="101" t="s">
        <v>696</v>
      </c>
      <c r="V467" s="100" t="s">
        <v>669</v>
      </c>
      <c r="W467" s="100" t="s">
        <v>49</v>
      </c>
    </row>
    <row r="468" spans="1:23" ht="14.25">
      <c r="A468" s="100" t="str">
        <f t="shared" si="7"/>
        <v>Mautz 8790</v>
      </c>
      <c r="B468" s="100">
        <v>88703</v>
      </c>
      <c r="C468" s="100">
        <v>8790</v>
      </c>
      <c r="D468" s="100" t="s">
        <v>503</v>
      </c>
      <c r="E468" s="100" t="s">
        <v>252</v>
      </c>
      <c r="F468" s="100" t="s">
        <v>125</v>
      </c>
      <c r="G468" s="101" t="s">
        <v>694</v>
      </c>
      <c r="H468" s="100" t="s">
        <v>669</v>
      </c>
      <c r="I468" s="100" t="s">
        <v>49</v>
      </c>
      <c r="J468" s="101">
        <v>23</v>
      </c>
      <c r="O468" s="100" t="s">
        <v>1598</v>
      </c>
      <c r="P468" s="100">
        <v>88703</v>
      </c>
      <c r="Q468" s="100">
        <v>8790</v>
      </c>
      <c r="R468" s="100" t="s">
        <v>503</v>
      </c>
      <c r="S468" s="100" t="s">
        <v>252</v>
      </c>
      <c r="T468" s="100" t="s">
        <v>125</v>
      </c>
      <c r="U468" s="101" t="s">
        <v>694</v>
      </c>
      <c r="V468" s="100" t="s">
        <v>669</v>
      </c>
      <c r="W468" s="100" t="s">
        <v>49</v>
      </c>
    </row>
    <row r="469" spans="1:23" ht="14.25">
      <c r="A469" s="100" t="str">
        <f t="shared" si="7"/>
        <v>Mayer 33109</v>
      </c>
      <c r="B469" s="100">
        <v>132419</v>
      </c>
      <c r="C469" s="100">
        <v>33109</v>
      </c>
      <c r="D469" s="100" t="s">
        <v>504</v>
      </c>
      <c r="E469" s="100" t="s">
        <v>576</v>
      </c>
      <c r="F469" s="100" t="s">
        <v>125</v>
      </c>
      <c r="G469" s="101" t="s">
        <v>694</v>
      </c>
      <c r="H469" s="100" t="s">
        <v>669</v>
      </c>
      <c r="I469" s="100" t="s">
        <v>49</v>
      </c>
      <c r="J469" s="101">
        <v>23</v>
      </c>
      <c r="O469" s="100" t="s">
        <v>1599</v>
      </c>
      <c r="P469" s="100">
        <v>132419</v>
      </c>
      <c r="Q469" s="100">
        <v>33109</v>
      </c>
      <c r="R469" s="100" t="s">
        <v>504</v>
      </c>
      <c r="S469" s="100" t="s">
        <v>576</v>
      </c>
      <c r="T469" s="100" t="s">
        <v>125</v>
      </c>
      <c r="U469" s="101" t="s">
        <v>694</v>
      </c>
      <c r="V469" s="100" t="s">
        <v>669</v>
      </c>
      <c r="W469" s="100" t="s">
        <v>49</v>
      </c>
    </row>
    <row r="470" spans="1:23" ht="14.25">
      <c r="A470" s="100" t="str">
        <f t="shared" si="7"/>
        <v>Morbe 8836</v>
      </c>
      <c r="B470" s="100">
        <v>89099</v>
      </c>
      <c r="C470" s="100">
        <v>8836</v>
      </c>
      <c r="D470" s="100" t="s">
        <v>505</v>
      </c>
      <c r="E470" s="100" t="s">
        <v>124</v>
      </c>
      <c r="F470" s="100" t="s">
        <v>118</v>
      </c>
      <c r="G470" s="101"/>
      <c r="H470" s="100" t="s">
        <v>669</v>
      </c>
      <c r="I470" s="100" t="s">
        <v>49</v>
      </c>
      <c r="J470" s="101">
        <v>23</v>
      </c>
      <c r="O470" s="100" t="s">
        <v>1600</v>
      </c>
      <c r="P470" s="100">
        <v>89099</v>
      </c>
      <c r="Q470" s="100">
        <v>8836</v>
      </c>
      <c r="R470" s="100" t="s">
        <v>505</v>
      </c>
      <c r="S470" s="100" t="s">
        <v>124</v>
      </c>
      <c r="T470" s="100" t="s">
        <v>118</v>
      </c>
      <c r="U470" s="101"/>
      <c r="V470" s="100" t="s">
        <v>669</v>
      </c>
      <c r="W470" s="100" t="s">
        <v>49</v>
      </c>
    </row>
    <row r="471" spans="1:23" ht="14.25">
      <c r="A471" s="100" t="str">
        <f t="shared" si="7"/>
        <v>Morbe 8838</v>
      </c>
      <c r="B471" s="100">
        <v>89100</v>
      </c>
      <c r="C471" s="100">
        <v>8838</v>
      </c>
      <c r="D471" s="100" t="s">
        <v>505</v>
      </c>
      <c r="E471" s="100" t="s">
        <v>506</v>
      </c>
      <c r="F471" s="100" t="s">
        <v>125</v>
      </c>
      <c r="G471" s="101" t="s">
        <v>694</v>
      </c>
      <c r="H471" s="100" t="s">
        <v>669</v>
      </c>
      <c r="I471" s="100" t="s">
        <v>49</v>
      </c>
      <c r="J471" s="101">
        <v>23</v>
      </c>
      <c r="O471" s="100" t="s">
        <v>1601</v>
      </c>
      <c r="P471" s="100">
        <v>89100</v>
      </c>
      <c r="Q471" s="100">
        <v>8838</v>
      </c>
      <c r="R471" s="100" t="s">
        <v>505</v>
      </c>
      <c r="S471" s="100" t="s">
        <v>506</v>
      </c>
      <c r="T471" s="100" t="s">
        <v>125</v>
      </c>
      <c r="U471" s="101" t="s">
        <v>694</v>
      </c>
      <c r="V471" s="100" t="s">
        <v>669</v>
      </c>
      <c r="W471" s="100" t="s">
        <v>49</v>
      </c>
    </row>
    <row r="472" spans="1:23" ht="14.25">
      <c r="A472" s="100" t="str">
        <f t="shared" si="7"/>
        <v>Morbe 10181</v>
      </c>
      <c r="B472" s="100">
        <v>142955</v>
      </c>
      <c r="C472" s="100">
        <v>10181</v>
      </c>
      <c r="D472" s="100" t="s">
        <v>505</v>
      </c>
      <c r="E472" s="100" t="s">
        <v>247</v>
      </c>
      <c r="F472" s="100" t="s">
        <v>118</v>
      </c>
      <c r="G472" s="101" t="s">
        <v>694</v>
      </c>
      <c r="H472" s="100" t="s">
        <v>669</v>
      </c>
      <c r="I472" s="100" t="s">
        <v>49</v>
      </c>
      <c r="J472" s="101">
        <v>23</v>
      </c>
      <c r="O472" s="100" t="s">
        <v>1602</v>
      </c>
      <c r="P472" s="100">
        <v>142955</v>
      </c>
      <c r="Q472" s="100">
        <v>10181</v>
      </c>
      <c r="R472" s="100" t="s">
        <v>505</v>
      </c>
      <c r="S472" s="100" t="s">
        <v>247</v>
      </c>
      <c r="T472" s="100" t="s">
        <v>118</v>
      </c>
      <c r="U472" s="101" t="s">
        <v>694</v>
      </c>
      <c r="V472" s="100" t="s">
        <v>669</v>
      </c>
      <c r="W472" s="100" t="s">
        <v>49</v>
      </c>
    </row>
    <row r="473" spans="1:23" ht="14.25">
      <c r="A473" s="100" t="str">
        <f t="shared" si="7"/>
        <v>Morbe-Koch 8837</v>
      </c>
      <c r="B473" s="100">
        <v>144526</v>
      </c>
      <c r="C473" s="100">
        <v>8837</v>
      </c>
      <c r="D473" s="100" t="s">
        <v>876</v>
      </c>
      <c r="E473" s="100" t="s">
        <v>274</v>
      </c>
      <c r="F473" s="100" t="s">
        <v>129</v>
      </c>
      <c r="G473" s="101" t="s">
        <v>699</v>
      </c>
      <c r="H473" s="100" t="s">
        <v>669</v>
      </c>
      <c r="I473" s="100" t="s">
        <v>49</v>
      </c>
      <c r="J473" s="101">
        <v>23</v>
      </c>
      <c r="O473" s="100" t="s">
        <v>1603</v>
      </c>
      <c r="P473" s="100">
        <v>144526</v>
      </c>
      <c r="Q473" s="100">
        <v>8837</v>
      </c>
      <c r="R473" s="100" t="s">
        <v>876</v>
      </c>
      <c r="S473" s="100" t="s">
        <v>274</v>
      </c>
      <c r="T473" s="100" t="s">
        <v>129</v>
      </c>
      <c r="U473" s="101" t="s">
        <v>699</v>
      </c>
      <c r="V473" s="100" t="s">
        <v>669</v>
      </c>
      <c r="W473" s="100" t="s">
        <v>49</v>
      </c>
    </row>
    <row r="474" spans="1:23" ht="14.25">
      <c r="A474" s="100" t="str">
        <f t="shared" si="7"/>
        <v>Myers 33321</v>
      </c>
      <c r="B474" s="100">
        <v>147393</v>
      </c>
      <c r="C474" s="100">
        <v>33321</v>
      </c>
      <c r="D474" s="100" t="s">
        <v>1057</v>
      </c>
      <c r="E474" s="100" t="s">
        <v>160</v>
      </c>
      <c r="F474" s="100" t="s">
        <v>106</v>
      </c>
      <c r="G474" s="101" t="s">
        <v>976</v>
      </c>
      <c r="H474" s="100" t="s">
        <v>669</v>
      </c>
      <c r="I474" s="100" t="s">
        <v>49</v>
      </c>
      <c r="J474" s="101">
        <v>22</v>
      </c>
      <c r="O474" s="100" t="s">
        <v>1604</v>
      </c>
      <c r="P474" s="100">
        <v>147393</v>
      </c>
      <c r="Q474" s="100">
        <v>33321</v>
      </c>
      <c r="R474" s="100" t="s">
        <v>1057</v>
      </c>
      <c r="S474" s="100" t="s">
        <v>160</v>
      </c>
      <c r="T474" s="100" t="s">
        <v>106</v>
      </c>
      <c r="U474" s="101" t="s">
        <v>976</v>
      </c>
      <c r="V474" s="100" t="s">
        <v>669</v>
      </c>
      <c r="W474" s="100" t="s">
        <v>49</v>
      </c>
    </row>
    <row r="475" spans="1:23" ht="14.25">
      <c r="A475" s="100" t="str">
        <f t="shared" si="7"/>
        <v>Nickusch 8889</v>
      </c>
      <c r="B475" s="100">
        <v>89101</v>
      </c>
      <c r="C475" s="100">
        <v>8889</v>
      </c>
      <c r="D475" s="100" t="s">
        <v>507</v>
      </c>
      <c r="E475" s="100" t="s">
        <v>150</v>
      </c>
      <c r="F475" s="100" t="s">
        <v>125</v>
      </c>
      <c r="G475" s="101" t="s">
        <v>699</v>
      </c>
      <c r="H475" s="100" t="s">
        <v>669</v>
      </c>
      <c r="I475" s="100" t="s">
        <v>49</v>
      </c>
      <c r="J475" s="101">
        <v>23</v>
      </c>
      <c r="O475" s="100" t="s">
        <v>1605</v>
      </c>
      <c r="P475" s="100">
        <v>89101</v>
      </c>
      <c r="Q475" s="100">
        <v>8889</v>
      </c>
      <c r="R475" s="100" t="s">
        <v>507</v>
      </c>
      <c r="S475" s="100" t="s">
        <v>150</v>
      </c>
      <c r="T475" s="100" t="s">
        <v>125</v>
      </c>
      <c r="U475" s="101" t="s">
        <v>699</v>
      </c>
      <c r="V475" s="100" t="s">
        <v>669</v>
      </c>
      <c r="W475" s="100" t="s">
        <v>49</v>
      </c>
    </row>
    <row r="476" spans="1:23" ht="14.25">
      <c r="A476" s="100" t="str">
        <f t="shared" si="7"/>
        <v>Omer 33113</v>
      </c>
      <c r="B476" s="100">
        <v>132467</v>
      </c>
      <c r="C476" s="100">
        <v>33113</v>
      </c>
      <c r="D476" s="100" t="s">
        <v>704</v>
      </c>
      <c r="E476" s="100" t="s">
        <v>170</v>
      </c>
      <c r="F476" s="100" t="s">
        <v>104</v>
      </c>
      <c r="G476" s="101" t="s">
        <v>699</v>
      </c>
      <c r="H476" s="100" t="s">
        <v>669</v>
      </c>
      <c r="I476" s="100" t="s">
        <v>49</v>
      </c>
      <c r="J476" s="101">
        <v>23</v>
      </c>
      <c r="O476" s="100" t="s">
        <v>1606</v>
      </c>
      <c r="P476" s="100">
        <v>132467</v>
      </c>
      <c r="Q476" s="100">
        <v>33113</v>
      </c>
      <c r="R476" s="100" t="s">
        <v>704</v>
      </c>
      <c r="S476" s="100" t="s">
        <v>170</v>
      </c>
      <c r="T476" s="100" t="s">
        <v>104</v>
      </c>
      <c r="U476" s="101" t="s">
        <v>699</v>
      </c>
      <c r="V476" s="100" t="s">
        <v>669</v>
      </c>
      <c r="W476" s="100" t="s">
        <v>49</v>
      </c>
    </row>
    <row r="477" spans="1:23" ht="14.25">
      <c r="A477" s="100" t="str">
        <f t="shared" si="7"/>
        <v>Ries 33071</v>
      </c>
      <c r="B477" s="100">
        <v>107000</v>
      </c>
      <c r="C477" s="100">
        <v>33071</v>
      </c>
      <c r="D477" s="100" t="s">
        <v>126</v>
      </c>
      <c r="E477" s="100" t="s">
        <v>79</v>
      </c>
      <c r="F477" s="100" t="s">
        <v>106</v>
      </c>
      <c r="G477" s="101" t="s">
        <v>697</v>
      </c>
      <c r="H477" s="100" t="s">
        <v>669</v>
      </c>
      <c r="I477" s="100" t="s">
        <v>49</v>
      </c>
      <c r="J477" s="101">
        <v>23</v>
      </c>
      <c r="O477" s="100" t="s">
        <v>1607</v>
      </c>
      <c r="P477" s="100">
        <v>107000</v>
      </c>
      <c r="Q477" s="100">
        <v>33071</v>
      </c>
      <c r="R477" s="100" t="s">
        <v>126</v>
      </c>
      <c r="S477" s="100" t="s">
        <v>79</v>
      </c>
      <c r="T477" s="100" t="s">
        <v>106</v>
      </c>
      <c r="U477" s="101" t="s">
        <v>697</v>
      </c>
      <c r="V477" s="100" t="s">
        <v>669</v>
      </c>
      <c r="W477" s="100" t="s">
        <v>49</v>
      </c>
    </row>
    <row r="478" spans="1:23" ht="14.25">
      <c r="A478" s="100" t="str">
        <f t="shared" si="7"/>
        <v>Scheuermann 15083</v>
      </c>
      <c r="B478" s="100">
        <v>147323</v>
      </c>
      <c r="C478" s="100">
        <v>15083</v>
      </c>
      <c r="D478" s="100" t="s">
        <v>327</v>
      </c>
      <c r="E478" s="100" t="s">
        <v>333</v>
      </c>
      <c r="F478" s="100" t="s">
        <v>104</v>
      </c>
      <c r="G478" s="101" t="s">
        <v>694</v>
      </c>
      <c r="H478" s="100" t="s">
        <v>669</v>
      </c>
      <c r="I478" s="100" t="s">
        <v>49</v>
      </c>
      <c r="J478" s="101">
        <v>22</v>
      </c>
      <c r="O478" s="100" t="s">
        <v>1608</v>
      </c>
      <c r="P478" s="100">
        <v>147323</v>
      </c>
      <c r="Q478" s="100">
        <v>15083</v>
      </c>
      <c r="R478" s="100" t="s">
        <v>327</v>
      </c>
      <c r="S478" s="100" t="s">
        <v>333</v>
      </c>
      <c r="T478" s="100" t="s">
        <v>104</v>
      </c>
      <c r="U478" s="101" t="s">
        <v>694</v>
      </c>
      <c r="V478" s="100" t="s">
        <v>669</v>
      </c>
      <c r="W478" s="100" t="s">
        <v>49</v>
      </c>
    </row>
    <row r="479" spans="1:23" ht="14.25">
      <c r="A479" s="100" t="str">
        <f t="shared" si="7"/>
        <v>Siebel 10239</v>
      </c>
      <c r="B479" s="100">
        <v>146197</v>
      </c>
      <c r="C479" s="100">
        <v>10239</v>
      </c>
      <c r="D479" s="100" t="s">
        <v>912</v>
      </c>
      <c r="E479" s="100" t="s">
        <v>668</v>
      </c>
      <c r="F479" s="100" t="s">
        <v>125</v>
      </c>
      <c r="G479" s="101"/>
      <c r="H479" s="100" t="s">
        <v>669</v>
      </c>
      <c r="I479" s="100" t="s">
        <v>49</v>
      </c>
      <c r="J479" s="101">
        <v>23</v>
      </c>
      <c r="O479" s="100" t="s">
        <v>1609</v>
      </c>
      <c r="P479" s="100">
        <v>146197</v>
      </c>
      <c r="Q479" s="100">
        <v>10239</v>
      </c>
      <c r="R479" s="100" t="s">
        <v>912</v>
      </c>
      <c r="S479" s="100" t="s">
        <v>668</v>
      </c>
      <c r="T479" s="100" t="s">
        <v>125</v>
      </c>
      <c r="U479" s="101"/>
      <c r="V479" s="100" t="s">
        <v>669</v>
      </c>
      <c r="W479" s="100" t="s">
        <v>49</v>
      </c>
    </row>
    <row r="480" spans="1:23" ht="14.25">
      <c r="A480" s="100" t="str">
        <f t="shared" si="7"/>
        <v>Smith 33104</v>
      </c>
      <c r="B480" s="100">
        <v>132414</v>
      </c>
      <c r="C480" s="100">
        <v>33104</v>
      </c>
      <c r="D480" s="100" t="s">
        <v>1040</v>
      </c>
      <c r="E480" s="100" t="s">
        <v>1058</v>
      </c>
      <c r="F480" s="100" t="s">
        <v>106</v>
      </c>
      <c r="G480" s="101">
        <v>0</v>
      </c>
      <c r="H480" s="100" t="s">
        <v>669</v>
      </c>
      <c r="I480" s="100" t="s">
        <v>49</v>
      </c>
      <c r="J480" s="101">
        <v>22</v>
      </c>
      <c r="O480" s="100" t="s">
        <v>1610</v>
      </c>
      <c r="P480" s="100">
        <v>132414</v>
      </c>
      <c r="Q480" s="100">
        <v>33104</v>
      </c>
      <c r="R480" s="100" t="s">
        <v>1040</v>
      </c>
      <c r="S480" s="100" t="s">
        <v>1058</v>
      </c>
      <c r="T480" s="100" t="s">
        <v>106</v>
      </c>
      <c r="U480" s="101">
        <v>0</v>
      </c>
      <c r="V480" s="100" t="s">
        <v>669</v>
      </c>
      <c r="W480" s="100" t="s">
        <v>49</v>
      </c>
    </row>
    <row r="481" spans="1:23" ht="14.25">
      <c r="A481" s="100" t="str">
        <f t="shared" si="7"/>
        <v>Stephan 15238</v>
      </c>
      <c r="B481" s="100">
        <v>89114</v>
      </c>
      <c r="C481" s="100">
        <v>15238</v>
      </c>
      <c r="D481" s="100" t="s">
        <v>115</v>
      </c>
      <c r="E481" s="100" t="s">
        <v>132</v>
      </c>
      <c r="F481" s="100" t="s">
        <v>125</v>
      </c>
      <c r="G481" s="101" t="s">
        <v>696</v>
      </c>
      <c r="H481" s="100" t="s">
        <v>669</v>
      </c>
      <c r="I481" s="100" t="s">
        <v>49</v>
      </c>
      <c r="J481" s="101">
        <v>23</v>
      </c>
      <c r="O481" s="100" t="s">
        <v>1611</v>
      </c>
      <c r="P481" s="100">
        <v>89114</v>
      </c>
      <c r="Q481" s="100">
        <v>15238</v>
      </c>
      <c r="R481" s="100" t="s">
        <v>115</v>
      </c>
      <c r="S481" s="100" t="s">
        <v>132</v>
      </c>
      <c r="T481" s="100" t="s">
        <v>125</v>
      </c>
      <c r="U481" s="101" t="s">
        <v>696</v>
      </c>
      <c r="V481" s="100" t="s">
        <v>669</v>
      </c>
      <c r="W481" s="100" t="s">
        <v>49</v>
      </c>
    </row>
    <row r="482" spans="1:23" ht="14.25">
      <c r="A482" s="100" t="str">
        <f t="shared" si="7"/>
        <v>Stephan 15842</v>
      </c>
      <c r="B482" s="100">
        <v>149149</v>
      </c>
      <c r="C482" s="100">
        <v>15842</v>
      </c>
      <c r="D482" s="100" t="s">
        <v>115</v>
      </c>
      <c r="E482" s="100" t="s">
        <v>513</v>
      </c>
      <c r="F482" s="100" t="s">
        <v>106</v>
      </c>
      <c r="G482" s="101" t="s">
        <v>695</v>
      </c>
      <c r="H482" s="100" t="s">
        <v>669</v>
      </c>
      <c r="I482" s="100" t="s">
        <v>49</v>
      </c>
      <c r="J482" s="101">
        <v>23</v>
      </c>
      <c r="O482" s="100" t="s">
        <v>1612</v>
      </c>
      <c r="P482" s="100">
        <v>149149</v>
      </c>
      <c r="Q482" s="100">
        <v>15842</v>
      </c>
      <c r="R482" s="100" t="s">
        <v>115</v>
      </c>
      <c r="S482" s="100" t="s">
        <v>513</v>
      </c>
      <c r="T482" s="100" t="s">
        <v>106</v>
      </c>
      <c r="U482" s="101" t="s">
        <v>695</v>
      </c>
      <c r="V482" s="100" t="s">
        <v>669</v>
      </c>
      <c r="W482" s="100" t="s">
        <v>49</v>
      </c>
    </row>
    <row r="483" spans="1:23" ht="14.25">
      <c r="A483" s="100" t="str">
        <f t="shared" si="7"/>
        <v>Theis-Franke 15669</v>
      </c>
      <c r="B483" s="100">
        <v>147325</v>
      </c>
      <c r="C483" s="100">
        <v>15669</v>
      </c>
      <c r="D483" s="100" t="s">
        <v>514</v>
      </c>
      <c r="E483" s="100" t="s">
        <v>359</v>
      </c>
      <c r="F483" s="100" t="s">
        <v>125</v>
      </c>
      <c r="G483" s="101" t="s">
        <v>694</v>
      </c>
      <c r="H483" s="100" t="s">
        <v>669</v>
      </c>
      <c r="I483" s="100" t="s">
        <v>49</v>
      </c>
      <c r="J483" s="101">
        <v>23</v>
      </c>
      <c r="O483" s="100" t="s">
        <v>1613</v>
      </c>
      <c r="P483" s="100">
        <v>147325</v>
      </c>
      <c r="Q483" s="100">
        <v>15669</v>
      </c>
      <c r="R483" s="100" t="s">
        <v>514</v>
      </c>
      <c r="S483" s="100" t="s">
        <v>359</v>
      </c>
      <c r="T483" s="100" t="s">
        <v>125</v>
      </c>
      <c r="U483" s="101" t="s">
        <v>694</v>
      </c>
      <c r="V483" s="100" t="s">
        <v>669</v>
      </c>
      <c r="W483" s="100" t="s">
        <v>49</v>
      </c>
    </row>
    <row r="484" spans="1:23" ht="14.25">
      <c r="A484" s="100" t="str">
        <f t="shared" si="7"/>
        <v>Wenzel 15365</v>
      </c>
      <c r="B484" s="100">
        <v>89106</v>
      </c>
      <c r="C484" s="100">
        <v>15365</v>
      </c>
      <c r="D484" s="100" t="s">
        <v>515</v>
      </c>
      <c r="E484" s="100" t="s">
        <v>263</v>
      </c>
      <c r="F484" s="100" t="s">
        <v>104</v>
      </c>
      <c r="G484" s="101" t="s">
        <v>697</v>
      </c>
      <c r="H484" s="100" t="s">
        <v>669</v>
      </c>
      <c r="I484" s="100" t="s">
        <v>49</v>
      </c>
      <c r="J484" s="101">
        <v>23</v>
      </c>
      <c r="O484" s="100" t="s">
        <v>1614</v>
      </c>
      <c r="P484" s="100">
        <v>89106</v>
      </c>
      <c r="Q484" s="100">
        <v>15365</v>
      </c>
      <c r="R484" s="100" t="s">
        <v>515</v>
      </c>
      <c r="S484" s="100" t="s">
        <v>263</v>
      </c>
      <c r="T484" s="100" t="s">
        <v>104</v>
      </c>
      <c r="U484" s="101" t="s">
        <v>697</v>
      </c>
      <c r="V484" s="100" t="s">
        <v>669</v>
      </c>
      <c r="W484" s="100" t="s">
        <v>49</v>
      </c>
    </row>
    <row r="485" spans="1:23" ht="14.25">
      <c r="A485" s="100" t="str">
        <f t="shared" si="7"/>
        <v>Fischer 15578</v>
      </c>
      <c r="B485" s="100">
        <v>145936</v>
      </c>
      <c r="C485" s="100">
        <v>15578</v>
      </c>
      <c r="D485" s="100" t="s">
        <v>111</v>
      </c>
      <c r="E485" s="100" t="s">
        <v>95</v>
      </c>
      <c r="F485" s="100" t="s">
        <v>106</v>
      </c>
      <c r="G485" s="101" t="s">
        <v>696</v>
      </c>
      <c r="H485" s="100" t="s">
        <v>670</v>
      </c>
      <c r="I485" s="100" t="s">
        <v>35</v>
      </c>
      <c r="J485" s="101">
        <v>22</v>
      </c>
      <c r="O485" s="100" t="s">
        <v>1615</v>
      </c>
      <c r="P485" s="100">
        <v>145936</v>
      </c>
      <c r="Q485" s="100">
        <v>15578</v>
      </c>
      <c r="R485" s="100" t="s">
        <v>111</v>
      </c>
      <c r="S485" s="100" t="s">
        <v>95</v>
      </c>
      <c r="T485" s="100" t="s">
        <v>106</v>
      </c>
      <c r="U485" s="101" t="s">
        <v>696</v>
      </c>
      <c r="V485" s="100" t="s">
        <v>670</v>
      </c>
      <c r="W485" s="100" t="s">
        <v>35</v>
      </c>
    </row>
    <row r="486" spans="1:23" ht="14.25">
      <c r="A486" s="100" t="str">
        <f t="shared" si="7"/>
        <v>Flassig 8323</v>
      </c>
      <c r="B486" s="100">
        <v>66979</v>
      </c>
      <c r="C486" s="100">
        <v>8323</v>
      </c>
      <c r="D486" s="100" t="s">
        <v>517</v>
      </c>
      <c r="E486" s="100" t="s">
        <v>369</v>
      </c>
      <c r="F486" s="100" t="s">
        <v>125</v>
      </c>
      <c r="G486" s="101" t="s">
        <v>696</v>
      </c>
      <c r="H486" s="100" t="s">
        <v>670</v>
      </c>
      <c r="I486" s="100" t="s">
        <v>35</v>
      </c>
      <c r="J486" s="101">
        <v>22</v>
      </c>
      <c r="O486" s="100" t="s">
        <v>1616</v>
      </c>
      <c r="P486" s="100">
        <v>66979</v>
      </c>
      <c r="Q486" s="100">
        <v>8323</v>
      </c>
      <c r="R486" s="100" t="s">
        <v>517</v>
      </c>
      <c r="S486" s="100" t="s">
        <v>369</v>
      </c>
      <c r="T486" s="100" t="s">
        <v>125</v>
      </c>
      <c r="U486" s="101" t="s">
        <v>696</v>
      </c>
      <c r="V486" s="100" t="s">
        <v>670</v>
      </c>
      <c r="W486" s="100" t="s">
        <v>35</v>
      </c>
    </row>
    <row r="487" spans="1:23" ht="14.25">
      <c r="A487" s="100" t="str">
        <f t="shared" si="7"/>
        <v>Köhler 8674</v>
      </c>
      <c r="B487" s="100">
        <v>67602</v>
      </c>
      <c r="C487" s="100">
        <v>8674</v>
      </c>
      <c r="D487" s="100" t="s">
        <v>156</v>
      </c>
      <c r="E487" s="100" t="s">
        <v>67</v>
      </c>
      <c r="F487" s="100" t="s">
        <v>104</v>
      </c>
      <c r="G487" s="101" t="s">
        <v>699</v>
      </c>
      <c r="H487" s="100" t="s">
        <v>670</v>
      </c>
      <c r="I487" s="100" t="s">
        <v>35</v>
      </c>
      <c r="J487" s="101">
        <v>22</v>
      </c>
      <c r="O487" s="100" t="s">
        <v>1617</v>
      </c>
      <c r="P487" s="100">
        <v>67602</v>
      </c>
      <c r="Q487" s="100">
        <v>8674</v>
      </c>
      <c r="R487" s="100" t="s">
        <v>156</v>
      </c>
      <c r="S487" s="100" t="s">
        <v>67</v>
      </c>
      <c r="T487" s="100" t="s">
        <v>104</v>
      </c>
      <c r="U487" s="101" t="s">
        <v>699</v>
      </c>
      <c r="V487" s="100" t="s">
        <v>670</v>
      </c>
      <c r="W487" s="100" t="s">
        <v>35</v>
      </c>
    </row>
    <row r="488" spans="1:23" ht="14.25">
      <c r="A488" s="100" t="str">
        <f t="shared" si="7"/>
        <v>Müller 8861</v>
      </c>
      <c r="B488" s="100">
        <v>135851</v>
      </c>
      <c r="C488" s="100">
        <v>8861</v>
      </c>
      <c r="D488" s="100" t="s">
        <v>266</v>
      </c>
      <c r="E488" s="100" t="s">
        <v>164</v>
      </c>
      <c r="F488" s="100" t="s">
        <v>104</v>
      </c>
      <c r="G488" s="101" t="s">
        <v>694</v>
      </c>
      <c r="H488" s="100" t="s">
        <v>670</v>
      </c>
      <c r="I488" s="100" t="s">
        <v>35</v>
      </c>
      <c r="J488" s="101">
        <v>22</v>
      </c>
      <c r="O488" s="100" t="s">
        <v>1618</v>
      </c>
      <c r="P488" s="100">
        <v>135851</v>
      </c>
      <c r="Q488" s="100">
        <v>8861</v>
      </c>
      <c r="R488" s="100" t="s">
        <v>266</v>
      </c>
      <c r="S488" s="100" t="s">
        <v>164</v>
      </c>
      <c r="T488" s="100" t="s">
        <v>104</v>
      </c>
      <c r="U488" s="101" t="s">
        <v>694</v>
      </c>
      <c r="V488" s="100" t="s">
        <v>670</v>
      </c>
      <c r="W488" s="100" t="s">
        <v>35</v>
      </c>
    </row>
    <row r="489" spans="1:23" ht="14.25">
      <c r="A489" s="100" t="str">
        <f t="shared" si="7"/>
        <v>Schulz 15579</v>
      </c>
      <c r="B489" s="100">
        <v>149935</v>
      </c>
      <c r="C489" s="100">
        <v>15579</v>
      </c>
      <c r="D489" s="100" t="s">
        <v>269</v>
      </c>
      <c r="E489" s="100" t="s">
        <v>161</v>
      </c>
      <c r="F489" s="100" t="s">
        <v>106</v>
      </c>
      <c r="G489" s="101" t="s">
        <v>694</v>
      </c>
      <c r="H489" s="100" t="s">
        <v>670</v>
      </c>
      <c r="I489" s="100" t="s">
        <v>35</v>
      </c>
      <c r="J489" s="101">
        <v>22</v>
      </c>
      <c r="O489" s="100" t="s">
        <v>1619</v>
      </c>
      <c r="P489" s="100">
        <v>149935</v>
      </c>
      <c r="Q489" s="100">
        <v>15579</v>
      </c>
      <c r="R489" s="100" t="s">
        <v>269</v>
      </c>
      <c r="S489" s="100" t="s">
        <v>161</v>
      </c>
      <c r="T489" s="100" t="s">
        <v>106</v>
      </c>
      <c r="U489" s="101" t="s">
        <v>694</v>
      </c>
      <c r="V489" s="100" t="s">
        <v>670</v>
      </c>
      <c r="W489" s="100" t="s">
        <v>35</v>
      </c>
    </row>
    <row r="490" spans="1:23" ht="14.25">
      <c r="A490" s="100" t="str">
        <f t="shared" si="7"/>
        <v>Schwarz 15170</v>
      </c>
      <c r="B490" s="100">
        <v>151426</v>
      </c>
      <c r="C490" s="100">
        <v>15170</v>
      </c>
      <c r="D490" s="100" t="s">
        <v>451</v>
      </c>
      <c r="E490" s="100" t="s">
        <v>247</v>
      </c>
      <c r="F490" s="100" t="s">
        <v>125</v>
      </c>
      <c r="G490" s="101" t="s">
        <v>694</v>
      </c>
      <c r="H490" s="100" t="s">
        <v>670</v>
      </c>
      <c r="I490" s="100" t="s">
        <v>35</v>
      </c>
      <c r="J490" s="101">
        <v>22</v>
      </c>
      <c r="O490" s="100" t="s">
        <v>1620</v>
      </c>
      <c r="P490" s="100">
        <v>151426</v>
      </c>
      <c r="Q490" s="100">
        <v>15170</v>
      </c>
      <c r="R490" s="100" t="s">
        <v>451</v>
      </c>
      <c r="S490" s="100" t="s">
        <v>247</v>
      </c>
      <c r="T490" s="100" t="s">
        <v>125</v>
      </c>
      <c r="U490" s="101" t="s">
        <v>694</v>
      </c>
      <c r="V490" s="100" t="s">
        <v>670</v>
      </c>
      <c r="W490" s="100" t="s">
        <v>35</v>
      </c>
    </row>
    <row r="491" spans="1:23" ht="14.25">
      <c r="A491" s="100" t="str">
        <f t="shared" si="7"/>
        <v>Siedentopf 15193</v>
      </c>
      <c r="B491" s="100">
        <v>67605</v>
      </c>
      <c r="C491" s="100">
        <v>15193</v>
      </c>
      <c r="D491" s="100" t="s">
        <v>518</v>
      </c>
      <c r="E491" s="100" t="s">
        <v>132</v>
      </c>
      <c r="F491" s="100" t="s">
        <v>118</v>
      </c>
      <c r="G491" s="101" t="s">
        <v>694</v>
      </c>
      <c r="H491" s="100" t="s">
        <v>670</v>
      </c>
      <c r="I491" s="100" t="s">
        <v>35</v>
      </c>
      <c r="J491" s="101">
        <v>22</v>
      </c>
      <c r="O491" s="100" t="s">
        <v>1621</v>
      </c>
      <c r="P491" s="100">
        <v>67605</v>
      </c>
      <c r="Q491" s="100">
        <v>15193</v>
      </c>
      <c r="R491" s="100" t="s">
        <v>518</v>
      </c>
      <c r="S491" s="100" t="s">
        <v>132</v>
      </c>
      <c r="T491" s="100" t="s">
        <v>118</v>
      </c>
      <c r="U491" s="101" t="s">
        <v>694</v>
      </c>
      <c r="V491" s="100" t="s">
        <v>670</v>
      </c>
      <c r="W491" s="100" t="s">
        <v>35</v>
      </c>
    </row>
    <row r="492" spans="1:23" ht="14.25">
      <c r="A492" s="100" t="str">
        <f t="shared" si="7"/>
        <v>Bartossek 15714</v>
      </c>
      <c r="B492" s="100">
        <v>147320</v>
      </c>
      <c r="C492" s="100">
        <v>15714</v>
      </c>
      <c r="D492" s="100" t="s">
        <v>519</v>
      </c>
      <c r="E492" s="100" t="s">
        <v>132</v>
      </c>
      <c r="F492" s="100" t="s">
        <v>104</v>
      </c>
      <c r="G492" s="101">
        <v>0</v>
      </c>
      <c r="H492" s="100" t="s">
        <v>671</v>
      </c>
      <c r="I492" s="100" t="s">
        <v>36</v>
      </c>
      <c r="J492" s="101">
        <v>22</v>
      </c>
      <c r="O492" s="100" t="s">
        <v>1622</v>
      </c>
      <c r="P492" s="100">
        <v>147320</v>
      </c>
      <c r="Q492" s="100">
        <v>15714</v>
      </c>
      <c r="R492" s="100" t="s">
        <v>519</v>
      </c>
      <c r="S492" s="100" t="s">
        <v>132</v>
      </c>
      <c r="T492" s="100" t="s">
        <v>104</v>
      </c>
      <c r="U492" s="101">
        <v>0</v>
      </c>
      <c r="V492" s="100" t="s">
        <v>671</v>
      </c>
      <c r="W492" s="100" t="s">
        <v>36</v>
      </c>
    </row>
    <row r="493" spans="1:23" ht="14.25">
      <c r="A493" s="100" t="str">
        <f t="shared" si="7"/>
        <v>Berz 15725</v>
      </c>
      <c r="B493" s="100">
        <v>147322</v>
      </c>
      <c r="C493" s="100">
        <v>15725</v>
      </c>
      <c r="D493" s="100" t="s">
        <v>520</v>
      </c>
      <c r="E493" s="100" t="s">
        <v>247</v>
      </c>
      <c r="F493" s="100" t="s">
        <v>125</v>
      </c>
      <c r="G493" s="101" t="s">
        <v>699</v>
      </c>
      <c r="H493" s="100" t="s">
        <v>671</v>
      </c>
      <c r="I493" s="100" t="s">
        <v>36</v>
      </c>
      <c r="J493" s="101">
        <v>22</v>
      </c>
      <c r="O493" s="100" t="s">
        <v>1623</v>
      </c>
      <c r="P493" s="100">
        <v>147322</v>
      </c>
      <c r="Q493" s="100">
        <v>15725</v>
      </c>
      <c r="R493" s="100" t="s">
        <v>520</v>
      </c>
      <c r="S493" s="100" t="s">
        <v>247</v>
      </c>
      <c r="T493" s="100" t="s">
        <v>125</v>
      </c>
      <c r="U493" s="101" t="s">
        <v>699</v>
      </c>
      <c r="V493" s="100" t="s">
        <v>671</v>
      </c>
      <c r="W493" s="100" t="s">
        <v>36</v>
      </c>
    </row>
    <row r="494" spans="1:23" ht="14.25">
      <c r="A494" s="100" t="str">
        <f t="shared" si="7"/>
        <v>Holzwarth 15877</v>
      </c>
      <c r="B494" s="100">
        <v>153215</v>
      </c>
      <c r="C494" s="100">
        <v>15877</v>
      </c>
      <c r="D494" s="100" t="s">
        <v>521</v>
      </c>
      <c r="E494" s="100" t="s">
        <v>161</v>
      </c>
      <c r="F494" s="100" t="s">
        <v>106</v>
      </c>
      <c r="G494" s="101" t="s">
        <v>694</v>
      </c>
      <c r="H494" s="100" t="s">
        <v>671</v>
      </c>
      <c r="I494" s="100" t="s">
        <v>36</v>
      </c>
      <c r="J494" s="101">
        <v>22</v>
      </c>
      <c r="O494" s="100" t="s">
        <v>1624</v>
      </c>
      <c r="P494" s="100">
        <v>153215</v>
      </c>
      <c r="Q494" s="100">
        <v>15877</v>
      </c>
      <c r="R494" s="100" t="s">
        <v>521</v>
      </c>
      <c r="S494" s="100" t="s">
        <v>161</v>
      </c>
      <c r="T494" s="100" t="s">
        <v>106</v>
      </c>
      <c r="U494" s="101" t="s">
        <v>694</v>
      </c>
      <c r="V494" s="100" t="s">
        <v>671</v>
      </c>
      <c r="W494" s="100" t="s">
        <v>36</v>
      </c>
    </row>
    <row r="495" spans="1:23" ht="14.25">
      <c r="A495" s="100" t="str">
        <f t="shared" si="7"/>
        <v>Rothenhäuser 15038</v>
      </c>
      <c r="B495" s="100">
        <v>100751</v>
      </c>
      <c r="C495" s="100">
        <v>15038</v>
      </c>
      <c r="D495" s="100" t="s">
        <v>522</v>
      </c>
      <c r="E495" s="100" t="s">
        <v>159</v>
      </c>
      <c r="F495" s="100" t="s">
        <v>104</v>
      </c>
      <c r="G495" s="101" t="s">
        <v>694</v>
      </c>
      <c r="H495" s="100" t="s">
        <v>671</v>
      </c>
      <c r="I495" s="100" t="s">
        <v>36</v>
      </c>
      <c r="J495" s="101">
        <v>22</v>
      </c>
      <c r="O495" s="100" t="s">
        <v>1625</v>
      </c>
      <c r="P495" s="100">
        <v>100751</v>
      </c>
      <c r="Q495" s="100">
        <v>15038</v>
      </c>
      <c r="R495" s="100" t="s">
        <v>522</v>
      </c>
      <c r="S495" s="100" t="s">
        <v>159</v>
      </c>
      <c r="T495" s="100" t="s">
        <v>104</v>
      </c>
      <c r="U495" s="101" t="s">
        <v>694</v>
      </c>
      <c r="V495" s="100" t="s">
        <v>671</v>
      </c>
      <c r="W495" s="100" t="s">
        <v>36</v>
      </c>
    </row>
    <row r="496" spans="1:23" ht="14.25">
      <c r="A496" s="100" t="str">
        <f t="shared" si="7"/>
        <v>Rothenhäuser 15039</v>
      </c>
      <c r="B496" s="100">
        <v>100752</v>
      </c>
      <c r="C496" s="100">
        <v>15039</v>
      </c>
      <c r="D496" s="100" t="s">
        <v>522</v>
      </c>
      <c r="E496" s="100" t="s">
        <v>59</v>
      </c>
      <c r="F496" s="100" t="s">
        <v>104</v>
      </c>
      <c r="G496" s="101" t="s">
        <v>699</v>
      </c>
      <c r="H496" s="100" t="s">
        <v>671</v>
      </c>
      <c r="I496" s="100" t="s">
        <v>36</v>
      </c>
      <c r="J496" s="101">
        <v>22</v>
      </c>
      <c r="O496" s="100" t="s">
        <v>1626</v>
      </c>
      <c r="P496" s="100">
        <v>100752</v>
      </c>
      <c r="Q496" s="100">
        <v>15039</v>
      </c>
      <c r="R496" s="100" t="s">
        <v>522</v>
      </c>
      <c r="S496" s="100" t="s">
        <v>59</v>
      </c>
      <c r="T496" s="100" t="s">
        <v>104</v>
      </c>
      <c r="U496" s="101" t="s">
        <v>699</v>
      </c>
      <c r="V496" s="100" t="s">
        <v>671</v>
      </c>
      <c r="W496" s="100" t="s">
        <v>36</v>
      </c>
    </row>
    <row r="497" spans="1:23" ht="14.25">
      <c r="A497" s="100" t="str">
        <f t="shared" si="7"/>
        <v>Spreng 33009</v>
      </c>
      <c r="B497" s="100">
        <v>106797</v>
      </c>
      <c r="C497" s="100">
        <v>33009</v>
      </c>
      <c r="D497" s="100" t="s">
        <v>523</v>
      </c>
      <c r="E497" s="100" t="s">
        <v>105</v>
      </c>
      <c r="F497" s="100" t="s">
        <v>104</v>
      </c>
      <c r="G497" s="101">
        <v>0</v>
      </c>
      <c r="H497" s="100" t="s">
        <v>671</v>
      </c>
      <c r="I497" s="100" t="s">
        <v>36</v>
      </c>
      <c r="J497" s="101">
        <v>22</v>
      </c>
      <c r="O497" s="100" t="s">
        <v>1627</v>
      </c>
      <c r="P497" s="100">
        <v>106797</v>
      </c>
      <c r="Q497" s="100">
        <v>33009</v>
      </c>
      <c r="R497" s="100" t="s">
        <v>523</v>
      </c>
      <c r="S497" s="100" t="s">
        <v>105</v>
      </c>
      <c r="T497" s="100" t="s">
        <v>104</v>
      </c>
      <c r="U497" s="101">
        <v>0</v>
      </c>
      <c r="V497" s="100" t="s">
        <v>671</v>
      </c>
      <c r="W497" s="100" t="s">
        <v>36</v>
      </c>
    </row>
    <row r="498" spans="1:23" ht="14.25">
      <c r="A498" s="100" t="str">
        <f t="shared" si="7"/>
        <v>Spreng 33010</v>
      </c>
      <c r="B498" s="100">
        <v>106798</v>
      </c>
      <c r="C498" s="100">
        <v>33010</v>
      </c>
      <c r="D498" s="100" t="s">
        <v>523</v>
      </c>
      <c r="E498" s="100" t="s">
        <v>201</v>
      </c>
      <c r="F498" s="100" t="s">
        <v>147</v>
      </c>
      <c r="G498" s="101" t="s">
        <v>976</v>
      </c>
      <c r="H498" s="100" t="s">
        <v>671</v>
      </c>
      <c r="I498" s="100" t="s">
        <v>36</v>
      </c>
      <c r="J498" s="101">
        <v>22</v>
      </c>
      <c r="O498" s="100" t="s">
        <v>1628</v>
      </c>
      <c r="P498" s="100">
        <v>106798</v>
      </c>
      <c r="Q498" s="100">
        <v>33010</v>
      </c>
      <c r="R498" s="100" t="s">
        <v>523</v>
      </c>
      <c r="S498" s="100" t="s">
        <v>201</v>
      </c>
      <c r="T498" s="100" t="s">
        <v>147</v>
      </c>
      <c r="U498" s="101" t="s">
        <v>976</v>
      </c>
      <c r="V498" s="100" t="s">
        <v>671</v>
      </c>
      <c r="W498" s="100" t="s">
        <v>36</v>
      </c>
    </row>
    <row r="499" spans="1:23" ht="14.25">
      <c r="A499" s="100" t="str">
        <f t="shared" si="7"/>
        <v>Glück 15989</v>
      </c>
      <c r="B499" s="100">
        <v>106699</v>
      </c>
      <c r="C499" s="100">
        <v>15989</v>
      </c>
      <c r="D499" s="100" t="s">
        <v>528</v>
      </c>
      <c r="E499" s="100" t="s">
        <v>67</v>
      </c>
      <c r="F499" s="100" t="s">
        <v>106</v>
      </c>
      <c r="G499" s="101" t="s">
        <v>694</v>
      </c>
      <c r="H499" s="100" t="s">
        <v>672</v>
      </c>
      <c r="I499" s="100" t="s">
        <v>37</v>
      </c>
      <c r="J499" s="101">
        <v>22</v>
      </c>
      <c r="O499" s="100" t="s">
        <v>1629</v>
      </c>
      <c r="P499" s="100">
        <v>106699</v>
      </c>
      <c r="Q499" s="100">
        <v>15989</v>
      </c>
      <c r="R499" s="100" t="s">
        <v>528</v>
      </c>
      <c r="S499" s="100" t="s">
        <v>67</v>
      </c>
      <c r="T499" s="100" t="s">
        <v>106</v>
      </c>
      <c r="U499" s="101" t="s">
        <v>694</v>
      </c>
      <c r="V499" s="100" t="s">
        <v>672</v>
      </c>
      <c r="W499" s="100" t="s">
        <v>37</v>
      </c>
    </row>
    <row r="500" spans="1:23" ht="14.25">
      <c r="A500" s="100" t="str">
        <f t="shared" si="7"/>
        <v>Höck 15518</v>
      </c>
      <c r="B500" s="100">
        <v>40057</v>
      </c>
      <c r="C500" s="100">
        <v>15518</v>
      </c>
      <c r="D500" s="100" t="s">
        <v>1059</v>
      </c>
      <c r="E500" s="100" t="s">
        <v>150</v>
      </c>
      <c r="F500" s="100" t="s">
        <v>104</v>
      </c>
      <c r="G500" s="101">
        <v>0</v>
      </c>
      <c r="H500" s="100" t="s">
        <v>672</v>
      </c>
      <c r="I500" s="100" t="s">
        <v>37</v>
      </c>
      <c r="J500" s="101">
        <v>22</v>
      </c>
      <c r="O500" s="100" t="s">
        <v>1630</v>
      </c>
      <c r="P500" s="100">
        <v>40057</v>
      </c>
      <c r="Q500" s="100">
        <v>15518</v>
      </c>
      <c r="R500" s="100" t="s">
        <v>1059</v>
      </c>
      <c r="S500" s="100" t="s">
        <v>150</v>
      </c>
      <c r="T500" s="100" t="s">
        <v>104</v>
      </c>
      <c r="U500" s="101">
        <v>0</v>
      </c>
      <c r="V500" s="100" t="s">
        <v>672</v>
      </c>
      <c r="W500" s="100" t="s">
        <v>37</v>
      </c>
    </row>
    <row r="501" spans="1:23" ht="14.25">
      <c r="A501" s="100" t="str">
        <f t="shared" si="7"/>
        <v>Lambracht 8717</v>
      </c>
      <c r="B501" s="100">
        <v>145916</v>
      </c>
      <c r="C501" s="100">
        <v>8717</v>
      </c>
      <c r="D501" s="100" t="s">
        <v>529</v>
      </c>
      <c r="E501" s="100" t="s">
        <v>287</v>
      </c>
      <c r="F501" s="100" t="s">
        <v>125</v>
      </c>
      <c r="G501" s="101" t="s">
        <v>699</v>
      </c>
      <c r="H501" s="100" t="s">
        <v>672</v>
      </c>
      <c r="I501" s="100" t="s">
        <v>37</v>
      </c>
      <c r="J501" s="101">
        <v>22</v>
      </c>
      <c r="O501" s="100" t="s">
        <v>1631</v>
      </c>
      <c r="P501" s="100">
        <v>145916</v>
      </c>
      <c r="Q501" s="100">
        <v>8717</v>
      </c>
      <c r="R501" s="100" t="s">
        <v>529</v>
      </c>
      <c r="S501" s="100" t="s">
        <v>287</v>
      </c>
      <c r="T501" s="100" t="s">
        <v>125</v>
      </c>
      <c r="U501" s="101" t="s">
        <v>699</v>
      </c>
      <c r="V501" s="100" t="s">
        <v>672</v>
      </c>
      <c r="W501" s="100" t="s">
        <v>37</v>
      </c>
    </row>
    <row r="502" spans="1:23" ht="14.25">
      <c r="A502" s="100" t="str">
        <f t="shared" si="7"/>
        <v>Lang 8719</v>
      </c>
      <c r="B502" s="100">
        <v>145915</v>
      </c>
      <c r="C502" s="100">
        <v>8719</v>
      </c>
      <c r="D502" s="100" t="s">
        <v>530</v>
      </c>
      <c r="E502" s="100" t="s">
        <v>531</v>
      </c>
      <c r="F502" s="100" t="s">
        <v>104</v>
      </c>
      <c r="G502" s="101">
        <v>0</v>
      </c>
      <c r="H502" s="100" t="s">
        <v>672</v>
      </c>
      <c r="I502" s="100" t="s">
        <v>37</v>
      </c>
      <c r="J502" s="101">
        <v>22</v>
      </c>
      <c r="O502" s="100" t="s">
        <v>1632</v>
      </c>
      <c r="P502" s="100">
        <v>145915</v>
      </c>
      <c r="Q502" s="100">
        <v>8719</v>
      </c>
      <c r="R502" s="100" t="s">
        <v>530</v>
      </c>
      <c r="S502" s="100" t="s">
        <v>531</v>
      </c>
      <c r="T502" s="100" t="s">
        <v>104</v>
      </c>
      <c r="U502" s="101">
        <v>0</v>
      </c>
      <c r="V502" s="100" t="s">
        <v>672</v>
      </c>
      <c r="W502" s="100" t="s">
        <v>37</v>
      </c>
    </row>
    <row r="503" spans="1:23" ht="14.25">
      <c r="A503" s="100" t="str">
        <f t="shared" si="7"/>
        <v>Ritter 33124</v>
      </c>
      <c r="B503" s="100">
        <v>132524</v>
      </c>
      <c r="C503" s="100">
        <v>33124</v>
      </c>
      <c r="D503" s="100" t="s">
        <v>717</v>
      </c>
      <c r="E503" s="100" t="s">
        <v>527</v>
      </c>
      <c r="F503" s="100" t="s">
        <v>125</v>
      </c>
      <c r="G503" s="101" t="s">
        <v>698</v>
      </c>
      <c r="H503" s="100" t="s">
        <v>672</v>
      </c>
      <c r="I503" s="100" t="s">
        <v>37</v>
      </c>
      <c r="J503" s="101">
        <v>22</v>
      </c>
      <c r="O503" s="100" t="s">
        <v>1633</v>
      </c>
      <c r="P503" s="100">
        <v>132524</v>
      </c>
      <c r="Q503" s="100">
        <v>33124</v>
      </c>
      <c r="R503" s="100" t="s">
        <v>717</v>
      </c>
      <c r="S503" s="100" t="s">
        <v>527</v>
      </c>
      <c r="T503" s="100" t="s">
        <v>125</v>
      </c>
      <c r="U503" s="101" t="s">
        <v>698</v>
      </c>
      <c r="V503" s="100" t="s">
        <v>672</v>
      </c>
      <c r="W503" s="100" t="s">
        <v>37</v>
      </c>
    </row>
    <row r="504" spans="1:23" ht="14.25">
      <c r="A504" s="100" t="str">
        <f t="shared" si="7"/>
        <v>Ruppel 33184</v>
      </c>
      <c r="B504" s="100">
        <v>135954</v>
      </c>
      <c r="C504" s="100">
        <v>33184</v>
      </c>
      <c r="D504" s="100" t="s">
        <v>784</v>
      </c>
      <c r="E504" s="100" t="s">
        <v>785</v>
      </c>
      <c r="F504" s="100" t="s">
        <v>125</v>
      </c>
      <c r="G504" s="101"/>
      <c r="H504" s="100" t="s">
        <v>672</v>
      </c>
      <c r="I504" s="100" t="s">
        <v>37</v>
      </c>
      <c r="J504" s="101">
        <v>22</v>
      </c>
      <c r="O504" s="100" t="s">
        <v>1634</v>
      </c>
      <c r="P504" s="100">
        <v>135954</v>
      </c>
      <c r="Q504" s="100">
        <v>33184</v>
      </c>
      <c r="R504" s="100" t="s">
        <v>784</v>
      </c>
      <c r="S504" s="100" t="s">
        <v>785</v>
      </c>
      <c r="T504" s="100" t="s">
        <v>125</v>
      </c>
      <c r="U504" s="101"/>
      <c r="V504" s="100" t="s">
        <v>672</v>
      </c>
      <c r="W504" s="100" t="s">
        <v>37</v>
      </c>
    </row>
    <row r="505" spans="1:23" ht="14.25">
      <c r="A505" s="100" t="str">
        <f t="shared" si="7"/>
        <v>Schomaker 15140</v>
      </c>
      <c r="B505" s="100">
        <v>145914</v>
      </c>
      <c r="C505" s="100">
        <v>15140</v>
      </c>
      <c r="D505" s="100" t="s">
        <v>535</v>
      </c>
      <c r="E505" s="100" t="s">
        <v>536</v>
      </c>
      <c r="F505" s="100" t="s">
        <v>125</v>
      </c>
      <c r="G505" s="101" t="s">
        <v>699</v>
      </c>
      <c r="H505" s="100" t="s">
        <v>672</v>
      </c>
      <c r="I505" s="100" t="s">
        <v>37</v>
      </c>
      <c r="J505" s="101">
        <v>22</v>
      </c>
      <c r="O505" s="100" t="s">
        <v>1635</v>
      </c>
      <c r="P505" s="100">
        <v>145914</v>
      </c>
      <c r="Q505" s="100">
        <v>15140</v>
      </c>
      <c r="R505" s="100" t="s">
        <v>535</v>
      </c>
      <c r="S505" s="100" t="s">
        <v>536</v>
      </c>
      <c r="T505" s="100" t="s">
        <v>125</v>
      </c>
      <c r="U505" s="101" t="s">
        <v>699</v>
      </c>
      <c r="V505" s="100" t="s">
        <v>672</v>
      </c>
      <c r="W505" s="100" t="s">
        <v>37</v>
      </c>
    </row>
    <row r="506" spans="1:23" ht="14.25">
      <c r="A506" s="100" t="str">
        <f t="shared" si="7"/>
        <v>Trebbien 15293</v>
      </c>
      <c r="B506" s="100">
        <v>145913</v>
      </c>
      <c r="C506" s="100">
        <v>15293</v>
      </c>
      <c r="D506" s="100" t="s">
        <v>537</v>
      </c>
      <c r="E506" s="100" t="s">
        <v>263</v>
      </c>
      <c r="F506" s="100" t="s">
        <v>104</v>
      </c>
      <c r="G506" s="101" t="s">
        <v>976</v>
      </c>
      <c r="H506" s="100" t="s">
        <v>672</v>
      </c>
      <c r="I506" s="100" t="s">
        <v>37</v>
      </c>
      <c r="J506" s="101">
        <v>22</v>
      </c>
      <c r="O506" s="100" t="s">
        <v>1636</v>
      </c>
      <c r="P506" s="100">
        <v>145913</v>
      </c>
      <c r="Q506" s="100">
        <v>15293</v>
      </c>
      <c r="R506" s="100" t="s">
        <v>537</v>
      </c>
      <c r="S506" s="100" t="s">
        <v>263</v>
      </c>
      <c r="T506" s="100" t="s">
        <v>104</v>
      </c>
      <c r="U506" s="101" t="s">
        <v>976</v>
      </c>
      <c r="V506" s="100" t="s">
        <v>672</v>
      </c>
      <c r="W506" s="100" t="s">
        <v>37</v>
      </c>
    </row>
    <row r="507" spans="1:23" ht="14.25">
      <c r="A507" s="100" t="str">
        <f t="shared" si="7"/>
        <v>Wolf 8255</v>
      </c>
      <c r="B507" s="100">
        <v>106937</v>
      </c>
      <c r="C507" s="100">
        <v>8255</v>
      </c>
      <c r="D507" s="100" t="s">
        <v>143</v>
      </c>
      <c r="E507" s="100" t="s">
        <v>328</v>
      </c>
      <c r="F507" s="100" t="s">
        <v>104</v>
      </c>
      <c r="G507" s="101">
        <v>0</v>
      </c>
      <c r="H507" s="100" t="s">
        <v>672</v>
      </c>
      <c r="I507" s="100" t="s">
        <v>37</v>
      </c>
      <c r="J507" s="101">
        <v>22</v>
      </c>
      <c r="O507" s="100" t="s">
        <v>1637</v>
      </c>
      <c r="P507" s="100">
        <v>106937</v>
      </c>
      <c r="Q507" s="100">
        <v>8255</v>
      </c>
      <c r="R507" s="100" t="s">
        <v>143</v>
      </c>
      <c r="S507" s="100" t="s">
        <v>328</v>
      </c>
      <c r="T507" s="100" t="s">
        <v>104</v>
      </c>
      <c r="U507" s="101">
        <v>0</v>
      </c>
      <c r="V507" s="100" t="s">
        <v>672</v>
      </c>
      <c r="W507" s="100" t="s">
        <v>37</v>
      </c>
    </row>
    <row r="508" spans="1:23" ht="14.25">
      <c r="A508" s="100" t="str">
        <f t="shared" si="7"/>
        <v>Wolf 33034</v>
      </c>
      <c r="B508" s="100">
        <v>106936</v>
      </c>
      <c r="C508" s="100">
        <v>33034</v>
      </c>
      <c r="D508" s="100" t="s">
        <v>143</v>
      </c>
      <c r="E508" s="100" t="s">
        <v>70</v>
      </c>
      <c r="F508" s="100" t="s">
        <v>104</v>
      </c>
      <c r="G508" s="101">
        <v>0</v>
      </c>
      <c r="H508" s="100" t="s">
        <v>672</v>
      </c>
      <c r="I508" s="100" t="s">
        <v>37</v>
      </c>
      <c r="J508" s="101">
        <v>22</v>
      </c>
      <c r="O508" s="100" t="s">
        <v>1638</v>
      </c>
      <c r="P508" s="100">
        <v>106936</v>
      </c>
      <c r="Q508" s="100">
        <v>33034</v>
      </c>
      <c r="R508" s="100" t="s">
        <v>143</v>
      </c>
      <c r="S508" s="100" t="s">
        <v>70</v>
      </c>
      <c r="T508" s="100" t="s">
        <v>104</v>
      </c>
      <c r="U508" s="101">
        <v>0</v>
      </c>
      <c r="V508" s="100" t="s">
        <v>672</v>
      </c>
      <c r="W508" s="100" t="s">
        <v>37</v>
      </c>
    </row>
    <row r="509" spans="1:23" ht="14.25">
      <c r="A509" s="100" t="str">
        <f t="shared" si="7"/>
        <v>Belgar 8079</v>
      </c>
      <c r="B509" s="100">
        <v>144478</v>
      </c>
      <c r="C509" s="100">
        <v>8079</v>
      </c>
      <c r="D509" s="100" t="s">
        <v>820</v>
      </c>
      <c r="E509" s="100" t="s">
        <v>907</v>
      </c>
      <c r="F509" s="100" t="s">
        <v>125</v>
      </c>
      <c r="G509" s="101" t="s">
        <v>694</v>
      </c>
      <c r="H509" s="100" t="s">
        <v>839</v>
      </c>
      <c r="I509" s="100" t="s">
        <v>838</v>
      </c>
      <c r="J509" s="101">
        <v>22</v>
      </c>
      <c r="O509" s="100" t="s">
        <v>1639</v>
      </c>
      <c r="P509" s="100">
        <v>144478</v>
      </c>
      <c r="Q509" s="100">
        <v>8079</v>
      </c>
      <c r="R509" s="100" t="s">
        <v>820</v>
      </c>
      <c r="S509" s="100" t="s">
        <v>907</v>
      </c>
      <c r="T509" s="100" t="s">
        <v>125</v>
      </c>
      <c r="U509" s="101" t="s">
        <v>694</v>
      </c>
      <c r="V509" s="100" t="s">
        <v>839</v>
      </c>
      <c r="W509" s="100" t="s">
        <v>838</v>
      </c>
    </row>
    <row r="510" spans="1:23" ht="14.25">
      <c r="A510" s="100" t="str">
        <f t="shared" si="7"/>
        <v>Catibog-Krüger 33244</v>
      </c>
      <c r="B510" s="100">
        <v>142994</v>
      </c>
      <c r="C510" s="100">
        <v>33244</v>
      </c>
      <c r="D510" s="100" t="s">
        <v>877</v>
      </c>
      <c r="E510" s="100" t="s">
        <v>878</v>
      </c>
      <c r="F510" s="100" t="s">
        <v>129</v>
      </c>
      <c r="G510" s="101" t="s">
        <v>694</v>
      </c>
      <c r="H510" s="100" t="s">
        <v>839</v>
      </c>
      <c r="I510" s="100" t="s">
        <v>838</v>
      </c>
      <c r="J510" s="101">
        <v>22</v>
      </c>
      <c r="O510" s="100" t="s">
        <v>1640</v>
      </c>
      <c r="P510" s="100">
        <v>142994</v>
      </c>
      <c r="Q510" s="100">
        <v>33244</v>
      </c>
      <c r="R510" s="100" t="s">
        <v>877</v>
      </c>
      <c r="S510" s="100" t="s">
        <v>878</v>
      </c>
      <c r="T510" s="100" t="s">
        <v>129</v>
      </c>
      <c r="U510" s="101" t="s">
        <v>694</v>
      </c>
      <c r="V510" s="100" t="s">
        <v>839</v>
      </c>
      <c r="W510" s="100" t="s">
        <v>838</v>
      </c>
    </row>
    <row r="511" spans="1:23" ht="14.25">
      <c r="A511" s="100" t="str">
        <f t="shared" si="7"/>
        <v>Clark 24949</v>
      </c>
      <c r="B511" s="100"/>
      <c r="C511" s="100">
        <v>24949</v>
      </c>
      <c r="D511" s="100" t="s">
        <v>1060</v>
      </c>
      <c r="E511" s="100" t="s">
        <v>1061</v>
      </c>
      <c r="F511" s="100" t="s">
        <v>118</v>
      </c>
      <c r="G511" s="101">
        <v>0</v>
      </c>
      <c r="H511" s="100" t="s">
        <v>839</v>
      </c>
      <c r="I511" s="100" t="s">
        <v>838</v>
      </c>
      <c r="J511" s="101">
        <v>22</v>
      </c>
      <c r="O511" s="100" t="s">
        <v>1641</v>
      </c>
      <c r="P511" s="100"/>
      <c r="Q511" s="100">
        <v>24949</v>
      </c>
      <c r="R511" s="100" t="s">
        <v>1060</v>
      </c>
      <c r="S511" s="100" t="s">
        <v>1061</v>
      </c>
      <c r="T511" s="100" t="s">
        <v>118</v>
      </c>
      <c r="U511" s="101">
        <v>0</v>
      </c>
      <c r="V511" s="100" t="s">
        <v>839</v>
      </c>
      <c r="W511" s="100" t="s">
        <v>838</v>
      </c>
    </row>
    <row r="512" spans="1:23" ht="14.25">
      <c r="A512" s="100" t="str">
        <f t="shared" si="7"/>
        <v>Extra 10440</v>
      </c>
      <c r="B512" s="100">
        <v>132473</v>
      </c>
      <c r="C512" s="100">
        <v>10440</v>
      </c>
      <c r="D512" s="100" t="s">
        <v>700</v>
      </c>
      <c r="E512" s="100" t="s">
        <v>701</v>
      </c>
      <c r="F512" s="100" t="s">
        <v>106</v>
      </c>
      <c r="G512" s="101" t="s">
        <v>694</v>
      </c>
      <c r="H512" s="100" t="s">
        <v>839</v>
      </c>
      <c r="I512" s="100" t="s">
        <v>838</v>
      </c>
      <c r="J512" s="101">
        <v>22</v>
      </c>
      <c r="O512" s="100" t="s">
        <v>1642</v>
      </c>
      <c r="P512" s="100">
        <v>132473</v>
      </c>
      <c r="Q512" s="100">
        <v>10440</v>
      </c>
      <c r="R512" s="100" t="s">
        <v>700</v>
      </c>
      <c r="S512" s="100" t="s">
        <v>701</v>
      </c>
      <c r="T512" s="100" t="s">
        <v>106</v>
      </c>
      <c r="U512" s="101" t="s">
        <v>694</v>
      </c>
      <c r="V512" s="100" t="s">
        <v>839</v>
      </c>
      <c r="W512" s="100" t="s">
        <v>838</v>
      </c>
    </row>
    <row r="513" spans="1:23" ht="14.25">
      <c r="A513" s="100" t="str">
        <f t="shared" si="7"/>
        <v>Hellersberg 15907</v>
      </c>
      <c r="B513" s="100">
        <v>67242</v>
      </c>
      <c r="C513" s="100">
        <v>15907</v>
      </c>
      <c r="D513" s="100" t="s">
        <v>310</v>
      </c>
      <c r="E513" s="100" t="s">
        <v>311</v>
      </c>
      <c r="F513" s="100" t="s">
        <v>104</v>
      </c>
      <c r="G513" s="101" t="s">
        <v>699</v>
      </c>
      <c r="H513" s="100" t="s">
        <v>839</v>
      </c>
      <c r="I513" s="100" t="s">
        <v>838</v>
      </c>
      <c r="J513" s="101">
        <v>22</v>
      </c>
      <c r="O513" s="100" t="s">
        <v>1643</v>
      </c>
      <c r="P513" s="100">
        <v>67242</v>
      </c>
      <c r="Q513" s="100">
        <v>15907</v>
      </c>
      <c r="R513" s="100" t="s">
        <v>310</v>
      </c>
      <c r="S513" s="100" t="s">
        <v>311</v>
      </c>
      <c r="T513" s="100" t="s">
        <v>104</v>
      </c>
      <c r="U513" s="101" t="s">
        <v>699</v>
      </c>
      <c r="V513" s="100" t="s">
        <v>839</v>
      </c>
      <c r="W513" s="100" t="s">
        <v>838</v>
      </c>
    </row>
    <row r="514" spans="1:23" ht="14.25">
      <c r="A514" s="100" t="str">
        <f t="shared" si="7"/>
        <v>Krämer 15768</v>
      </c>
      <c r="B514" s="100">
        <v>100697</v>
      </c>
      <c r="C514" s="100">
        <v>15768</v>
      </c>
      <c r="D514" s="100" t="s">
        <v>772</v>
      </c>
      <c r="E514" s="100" t="s">
        <v>79</v>
      </c>
      <c r="F514" s="100" t="s">
        <v>106</v>
      </c>
      <c r="G514" s="101" t="s">
        <v>696</v>
      </c>
      <c r="H514" s="100" t="s">
        <v>839</v>
      </c>
      <c r="I514" s="100" t="s">
        <v>838</v>
      </c>
      <c r="J514" s="101">
        <v>22</v>
      </c>
      <c r="O514" s="100" t="s">
        <v>1644</v>
      </c>
      <c r="P514" s="100">
        <v>100697</v>
      </c>
      <c r="Q514" s="100">
        <v>15768</v>
      </c>
      <c r="R514" s="100" t="s">
        <v>772</v>
      </c>
      <c r="S514" s="100" t="s">
        <v>79</v>
      </c>
      <c r="T514" s="100" t="s">
        <v>106</v>
      </c>
      <c r="U514" s="101" t="s">
        <v>696</v>
      </c>
      <c r="V514" s="100" t="s">
        <v>839</v>
      </c>
      <c r="W514" s="100" t="s">
        <v>838</v>
      </c>
    </row>
    <row r="515" spans="1:23" ht="14.25">
      <c r="A515" s="100" t="str">
        <f aca="true" t="shared" si="8" ref="A515:A578">D515&amp;" "&amp;C515</f>
        <v>Linden 32231</v>
      </c>
      <c r="B515" s="100"/>
      <c r="C515" s="100">
        <v>32231</v>
      </c>
      <c r="D515" s="100" t="s">
        <v>947</v>
      </c>
      <c r="E515" s="100" t="s">
        <v>1062</v>
      </c>
      <c r="F515" s="100" t="s">
        <v>129</v>
      </c>
      <c r="G515" s="101">
        <v>0</v>
      </c>
      <c r="H515" s="100" t="s">
        <v>839</v>
      </c>
      <c r="I515" s="100" t="s">
        <v>838</v>
      </c>
      <c r="J515" s="101">
        <v>22</v>
      </c>
      <c r="O515" s="100" t="s">
        <v>1645</v>
      </c>
      <c r="P515" s="100"/>
      <c r="Q515" s="100">
        <v>32231</v>
      </c>
      <c r="R515" s="100" t="s">
        <v>947</v>
      </c>
      <c r="S515" s="100" t="s">
        <v>1062</v>
      </c>
      <c r="T515" s="100" t="s">
        <v>129</v>
      </c>
      <c r="U515" s="101">
        <v>0</v>
      </c>
      <c r="V515" s="100" t="s">
        <v>839</v>
      </c>
      <c r="W515" s="100" t="s">
        <v>838</v>
      </c>
    </row>
    <row r="516" spans="1:23" ht="14.25">
      <c r="A516" s="100" t="str">
        <f t="shared" si="8"/>
        <v>Manuel 33176</v>
      </c>
      <c r="B516" s="100">
        <v>135911</v>
      </c>
      <c r="C516" s="100">
        <v>33176</v>
      </c>
      <c r="D516" s="100" t="s">
        <v>146</v>
      </c>
      <c r="E516" s="100" t="s">
        <v>812</v>
      </c>
      <c r="F516" s="100" t="s">
        <v>106</v>
      </c>
      <c r="G516" s="101" t="s">
        <v>694</v>
      </c>
      <c r="H516" s="100" t="s">
        <v>839</v>
      </c>
      <c r="I516" s="100" t="s">
        <v>838</v>
      </c>
      <c r="J516" s="101">
        <v>22</v>
      </c>
      <c r="O516" s="100" t="s">
        <v>1646</v>
      </c>
      <c r="P516" s="100">
        <v>135911</v>
      </c>
      <c r="Q516" s="100">
        <v>33176</v>
      </c>
      <c r="R516" s="100" t="s">
        <v>146</v>
      </c>
      <c r="S516" s="100" t="s">
        <v>812</v>
      </c>
      <c r="T516" s="100" t="s">
        <v>106</v>
      </c>
      <c r="U516" s="101" t="s">
        <v>694</v>
      </c>
      <c r="V516" s="100" t="s">
        <v>839</v>
      </c>
      <c r="W516" s="100" t="s">
        <v>838</v>
      </c>
    </row>
    <row r="517" spans="1:23" ht="14.25">
      <c r="A517" s="100" t="str">
        <f t="shared" si="8"/>
        <v>Tesoro 10451</v>
      </c>
      <c r="B517" s="100">
        <v>135818</v>
      </c>
      <c r="C517" s="100">
        <v>10451</v>
      </c>
      <c r="D517" s="100" t="s">
        <v>709</v>
      </c>
      <c r="E517" s="100" t="s">
        <v>710</v>
      </c>
      <c r="F517" s="100" t="s">
        <v>106</v>
      </c>
      <c r="G517" s="101"/>
      <c r="H517" s="100" t="s">
        <v>839</v>
      </c>
      <c r="I517" s="100" t="s">
        <v>838</v>
      </c>
      <c r="J517" s="101">
        <v>22</v>
      </c>
      <c r="O517" s="100" t="s">
        <v>1647</v>
      </c>
      <c r="P517" s="100">
        <v>135818</v>
      </c>
      <c r="Q517" s="100">
        <v>10451</v>
      </c>
      <c r="R517" s="100" t="s">
        <v>709</v>
      </c>
      <c r="S517" s="100" t="s">
        <v>710</v>
      </c>
      <c r="T517" s="100" t="s">
        <v>106</v>
      </c>
      <c r="U517" s="101"/>
      <c r="V517" s="100" t="s">
        <v>839</v>
      </c>
      <c r="W517" s="100" t="s">
        <v>838</v>
      </c>
    </row>
    <row r="518" spans="1:23" ht="14.25">
      <c r="A518" s="100" t="str">
        <f t="shared" si="8"/>
        <v>Verces 32230</v>
      </c>
      <c r="B518" s="100"/>
      <c r="C518" s="100">
        <v>32230</v>
      </c>
      <c r="D518" s="100" t="s">
        <v>1063</v>
      </c>
      <c r="E518" s="100" t="s">
        <v>1064</v>
      </c>
      <c r="F518" s="100" t="s">
        <v>104</v>
      </c>
      <c r="G518" s="101">
        <v>0</v>
      </c>
      <c r="H518" s="100" t="s">
        <v>839</v>
      </c>
      <c r="I518" s="100" t="s">
        <v>838</v>
      </c>
      <c r="J518" s="101">
        <v>22</v>
      </c>
      <c r="O518" s="100" t="s">
        <v>1648</v>
      </c>
      <c r="P518" s="100"/>
      <c r="Q518" s="100">
        <v>32230</v>
      </c>
      <c r="R518" s="100" t="s">
        <v>1063</v>
      </c>
      <c r="S518" s="100" t="s">
        <v>1064</v>
      </c>
      <c r="T518" s="100" t="s">
        <v>104</v>
      </c>
      <c r="U518" s="101">
        <v>0</v>
      </c>
      <c r="V518" s="100" t="s">
        <v>839</v>
      </c>
      <c r="W518" s="100" t="s">
        <v>838</v>
      </c>
    </row>
    <row r="519" spans="1:23" ht="14.25">
      <c r="A519" s="100" t="str">
        <f t="shared" si="8"/>
        <v>Walther 30106</v>
      </c>
      <c r="B519" s="100">
        <v>120228</v>
      </c>
      <c r="C519" s="100">
        <v>30106</v>
      </c>
      <c r="D519" s="100" t="s">
        <v>714</v>
      </c>
      <c r="E519" s="100" t="s">
        <v>212</v>
      </c>
      <c r="F519" s="100" t="s">
        <v>129</v>
      </c>
      <c r="G519" s="101" t="s">
        <v>699</v>
      </c>
      <c r="H519" s="100" t="s">
        <v>839</v>
      </c>
      <c r="I519" s="100" t="s">
        <v>838</v>
      </c>
      <c r="J519" s="101">
        <v>22</v>
      </c>
      <c r="O519" s="100" t="s">
        <v>1649</v>
      </c>
      <c r="P519" s="100">
        <v>120228</v>
      </c>
      <c r="Q519" s="100">
        <v>30106</v>
      </c>
      <c r="R519" s="100" t="s">
        <v>714</v>
      </c>
      <c r="S519" s="100" t="s">
        <v>212</v>
      </c>
      <c r="T519" s="100" t="s">
        <v>129</v>
      </c>
      <c r="U519" s="101" t="s">
        <v>699</v>
      </c>
      <c r="V519" s="100" t="s">
        <v>839</v>
      </c>
      <c r="W519" s="100" t="s">
        <v>838</v>
      </c>
    </row>
    <row r="520" spans="1:23" ht="14.25">
      <c r="A520" s="100" t="str">
        <f t="shared" si="8"/>
        <v>Zeller 33241</v>
      </c>
      <c r="B520" s="100">
        <v>142997</v>
      </c>
      <c r="C520" s="100">
        <v>33241</v>
      </c>
      <c r="D520" s="100" t="s">
        <v>879</v>
      </c>
      <c r="E520" s="100" t="s">
        <v>880</v>
      </c>
      <c r="F520" s="100" t="s">
        <v>147</v>
      </c>
      <c r="G520" s="101" t="s">
        <v>698</v>
      </c>
      <c r="H520" s="100" t="s">
        <v>839</v>
      </c>
      <c r="I520" s="100" t="s">
        <v>838</v>
      </c>
      <c r="J520" s="101">
        <v>22</v>
      </c>
      <c r="O520" s="100" t="s">
        <v>1650</v>
      </c>
      <c r="P520" s="100">
        <v>142997</v>
      </c>
      <c r="Q520" s="100">
        <v>33241</v>
      </c>
      <c r="R520" s="100" t="s">
        <v>879</v>
      </c>
      <c r="S520" s="100" t="s">
        <v>880</v>
      </c>
      <c r="T520" s="100" t="s">
        <v>147</v>
      </c>
      <c r="U520" s="101" t="s">
        <v>698</v>
      </c>
      <c r="V520" s="100" t="s">
        <v>839</v>
      </c>
      <c r="W520" s="100" t="s">
        <v>838</v>
      </c>
    </row>
    <row r="521" spans="1:23" ht="14.25">
      <c r="A521" s="100" t="str">
        <f t="shared" si="8"/>
        <v>Zeller 33242</v>
      </c>
      <c r="B521" s="100">
        <v>142996</v>
      </c>
      <c r="C521" s="100">
        <v>33242</v>
      </c>
      <c r="D521" s="100" t="s">
        <v>879</v>
      </c>
      <c r="E521" s="100" t="s">
        <v>359</v>
      </c>
      <c r="F521" s="100" t="s">
        <v>104</v>
      </c>
      <c r="G521" s="101" t="s">
        <v>697</v>
      </c>
      <c r="H521" s="100" t="s">
        <v>839</v>
      </c>
      <c r="I521" s="100" t="s">
        <v>838</v>
      </c>
      <c r="J521" s="101">
        <v>22</v>
      </c>
      <c r="O521" s="100" t="s">
        <v>1651</v>
      </c>
      <c r="P521" s="100">
        <v>142996</v>
      </c>
      <c r="Q521" s="100">
        <v>33242</v>
      </c>
      <c r="R521" s="100" t="s">
        <v>879</v>
      </c>
      <c r="S521" s="100" t="s">
        <v>359</v>
      </c>
      <c r="T521" s="100" t="s">
        <v>104</v>
      </c>
      <c r="U521" s="101" t="s">
        <v>697</v>
      </c>
      <c r="V521" s="100" t="s">
        <v>839</v>
      </c>
      <c r="W521" s="100" t="s">
        <v>838</v>
      </c>
    </row>
    <row r="522" spans="1:23" ht="14.25">
      <c r="A522" s="100" t="str">
        <f t="shared" si="8"/>
        <v>Zeller 33243</v>
      </c>
      <c r="B522" s="100">
        <v>142995</v>
      </c>
      <c r="C522" s="100">
        <v>33243</v>
      </c>
      <c r="D522" s="100" t="s">
        <v>879</v>
      </c>
      <c r="E522" s="100" t="s">
        <v>260</v>
      </c>
      <c r="F522" s="100" t="s">
        <v>106</v>
      </c>
      <c r="G522" s="101" t="s">
        <v>696</v>
      </c>
      <c r="H522" s="100" t="s">
        <v>839</v>
      </c>
      <c r="I522" s="100" t="s">
        <v>838</v>
      </c>
      <c r="J522" s="101">
        <v>22</v>
      </c>
      <c r="O522" s="100" t="s">
        <v>1652</v>
      </c>
      <c r="P522" s="100">
        <v>142995</v>
      </c>
      <c r="Q522" s="100">
        <v>33243</v>
      </c>
      <c r="R522" s="100" t="s">
        <v>879</v>
      </c>
      <c r="S522" s="100" t="s">
        <v>260</v>
      </c>
      <c r="T522" s="100" t="s">
        <v>106</v>
      </c>
      <c r="U522" s="101" t="s">
        <v>696</v>
      </c>
      <c r="V522" s="100" t="s">
        <v>839</v>
      </c>
      <c r="W522" s="100" t="s">
        <v>838</v>
      </c>
    </row>
    <row r="523" spans="1:23" ht="14.25">
      <c r="A523" s="100" t="str">
        <f t="shared" si="8"/>
        <v>Armbrüster 8026</v>
      </c>
      <c r="B523" s="100">
        <v>100813</v>
      </c>
      <c r="C523" s="100">
        <v>8026</v>
      </c>
      <c r="D523" s="100" t="s">
        <v>539</v>
      </c>
      <c r="E523" s="100" t="s">
        <v>516</v>
      </c>
      <c r="F523" s="100" t="s">
        <v>125</v>
      </c>
      <c r="G523" s="101" t="s">
        <v>697</v>
      </c>
      <c r="H523" s="100" t="s">
        <v>673</v>
      </c>
      <c r="I523" s="100" t="s">
        <v>38</v>
      </c>
      <c r="J523" s="101">
        <v>22</v>
      </c>
      <c r="O523" s="100" t="s">
        <v>1653</v>
      </c>
      <c r="P523" s="100">
        <v>100813</v>
      </c>
      <c r="Q523" s="100">
        <v>8026</v>
      </c>
      <c r="R523" s="100" t="s">
        <v>539</v>
      </c>
      <c r="S523" s="100" t="s">
        <v>516</v>
      </c>
      <c r="T523" s="100" t="s">
        <v>125</v>
      </c>
      <c r="U523" s="101" t="s">
        <v>697</v>
      </c>
      <c r="V523" s="100" t="s">
        <v>673</v>
      </c>
      <c r="W523" s="100" t="s">
        <v>38</v>
      </c>
    </row>
    <row r="524" spans="1:23" ht="14.25">
      <c r="A524" s="100" t="str">
        <f t="shared" si="8"/>
        <v>Biersack 8097</v>
      </c>
      <c r="B524" s="100">
        <v>151892</v>
      </c>
      <c r="C524" s="100">
        <v>8097</v>
      </c>
      <c r="D524" s="100" t="s">
        <v>540</v>
      </c>
      <c r="E524" s="100" t="s">
        <v>108</v>
      </c>
      <c r="F524" s="100" t="s">
        <v>125</v>
      </c>
      <c r="G524" s="101" t="s">
        <v>976</v>
      </c>
      <c r="H524" s="100" t="s">
        <v>673</v>
      </c>
      <c r="I524" s="100" t="s">
        <v>38</v>
      </c>
      <c r="J524" s="101">
        <v>22</v>
      </c>
      <c r="O524" s="100" t="s">
        <v>1654</v>
      </c>
      <c r="P524" s="100">
        <v>151892</v>
      </c>
      <c r="Q524" s="100">
        <v>8097</v>
      </c>
      <c r="R524" s="100" t="s">
        <v>540</v>
      </c>
      <c r="S524" s="100" t="s">
        <v>108</v>
      </c>
      <c r="T524" s="100" t="s">
        <v>125</v>
      </c>
      <c r="U524" s="101" t="s">
        <v>976</v>
      </c>
      <c r="V524" s="100" t="s">
        <v>673</v>
      </c>
      <c r="W524" s="100" t="s">
        <v>38</v>
      </c>
    </row>
    <row r="525" spans="1:23" ht="14.25">
      <c r="A525" s="100" t="str">
        <f t="shared" si="8"/>
        <v>Böhne 8124</v>
      </c>
      <c r="B525" s="100">
        <v>146117</v>
      </c>
      <c r="C525" s="100">
        <v>8124</v>
      </c>
      <c r="D525" s="100" t="s">
        <v>541</v>
      </c>
      <c r="E525" s="100" t="s">
        <v>164</v>
      </c>
      <c r="F525" s="100" t="s">
        <v>104</v>
      </c>
      <c r="G525" s="101" t="s">
        <v>697</v>
      </c>
      <c r="H525" s="100" t="s">
        <v>673</v>
      </c>
      <c r="I525" s="100" t="s">
        <v>38</v>
      </c>
      <c r="J525" s="101">
        <v>22</v>
      </c>
      <c r="O525" s="100" t="s">
        <v>1655</v>
      </c>
      <c r="P525" s="100">
        <v>146117</v>
      </c>
      <c r="Q525" s="100">
        <v>8124</v>
      </c>
      <c r="R525" s="100" t="s">
        <v>541</v>
      </c>
      <c r="S525" s="100" t="s">
        <v>164</v>
      </c>
      <c r="T525" s="100" t="s">
        <v>104</v>
      </c>
      <c r="U525" s="101" t="s">
        <v>697</v>
      </c>
      <c r="V525" s="100" t="s">
        <v>673</v>
      </c>
      <c r="W525" s="100" t="s">
        <v>38</v>
      </c>
    </row>
    <row r="526" spans="1:23" ht="14.25">
      <c r="A526" s="100" t="str">
        <f t="shared" si="8"/>
        <v>Burger 8168</v>
      </c>
      <c r="B526" s="100">
        <v>100814</v>
      </c>
      <c r="C526" s="100">
        <v>8168</v>
      </c>
      <c r="D526" s="100" t="s">
        <v>751</v>
      </c>
      <c r="E526" s="100" t="s">
        <v>472</v>
      </c>
      <c r="F526" s="100" t="s">
        <v>125</v>
      </c>
      <c r="G526" s="101">
        <v>0</v>
      </c>
      <c r="H526" s="100" t="s">
        <v>673</v>
      </c>
      <c r="I526" s="100" t="s">
        <v>38</v>
      </c>
      <c r="J526" s="101">
        <v>22</v>
      </c>
      <c r="O526" s="100" t="s">
        <v>1656</v>
      </c>
      <c r="P526" s="100">
        <v>100814</v>
      </c>
      <c r="Q526" s="100">
        <v>8168</v>
      </c>
      <c r="R526" s="100" t="s">
        <v>751</v>
      </c>
      <c r="S526" s="100" t="s">
        <v>472</v>
      </c>
      <c r="T526" s="100" t="s">
        <v>125</v>
      </c>
      <c r="U526" s="101">
        <v>0</v>
      </c>
      <c r="V526" s="100" t="s">
        <v>673</v>
      </c>
      <c r="W526" s="100" t="s">
        <v>38</v>
      </c>
    </row>
    <row r="527" spans="1:23" ht="14.25">
      <c r="A527" s="100" t="str">
        <f t="shared" si="8"/>
        <v>Flemming 8324</v>
      </c>
      <c r="B527" s="100">
        <v>100711</v>
      </c>
      <c r="C527" s="100">
        <v>8324</v>
      </c>
      <c r="D527" s="100" t="s">
        <v>542</v>
      </c>
      <c r="E527" s="100" t="s">
        <v>543</v>
      </c>
      <c r="F527" s="100" t="s">
        <v>118</v>
      </c>
      <c r="G527" s="101" t="s">
        <v>976</v>
      </c>
      <c r="H527" s="100" t="s">
        <v>673</v>
      </c>
      <c r="I527" s="100" t="s">
        <v>38</v>
      </c>
      <c r="J527" s="101">
        <v>22</v>
      </c>
      <c r="O527" s="100" t="s">
        <v>1657</v>
      </c>
      <c r="P527" s="100">
        <v>100711</v>
      </c>
      <c r="Q527" s="100">
        <v>8324</v>
      </c>
      <c r="R527" s="100" t="s">
        <v>542</v>
      </c>
      <c r="S527" s="100" t="s">
        <v>543</v>
      </c>
      <c r="T527" s="100" t="s">
        <v>118</v>
      </c>
      <c r="U527" s="101" t="s">
        <v>976</v>
      </c>
      <c r="V527" s="100" t="s">
        <v>673</v>
      </c>
      <c r="W527" s="100" t="s">
        <v>38</v>
      </c>
    </row>
    <row r="528" spans="1:23" ht="14.25">
      <c r="A528" s="100" t="str">
        <f t="shared" si="8"/>
        <v>Hartsch 33022</v>
      </c>
      <c r="B528" s="100">
        <v>106854</v>
      </c>
      <c r="C528" s="100">
        <v>33022</v>
      </c>
      <c r="D528" s="100" t="s">
        <v>544</v>
      </c>
      <c r="E528" s="100" t="s">
        <v>214</v>
      </c>
      <c r="F528" s="100" t="s">
        <v>106</v>
      </c>
      <c r="G528" s="101" t="s">
        <v>697</v>
      </c>
      <c r="H528" s="100" t="s">
        <v>673</v>
      </c>
      <c r="I528" s="100" t="s">
        <v>38</v>
      </c>
      <c r="J528" s="101">
        <v>22</v>
      </c>
      <c r="O528" s="100" t="s">
        <v>1658</v>
      </c>
      <c r="P528" s="100">
        <v>106854</v>
      </c>
      <c r="Q528" s="100">
        <v>33022</v>
      </c>
      <c r="R528" s="100" t="s">
        <v>544</v>
      </c>
      <c r="S528" s="100" t="s">
        <v>214</v>
      </c>
      <c r="T528" s="100" t="s">
        <v>106</v>
      </c>
      <c r="U528" s="101" t="s">
        <v>697</v>
      </c>
      <c r="V528" s="100" t="s">
        <v>673</v>
      </c>
      <c r="W528" s="100" t="s">
        <v>38</v>
      </c>
    </row>
    <row r="529" spans="1:23" ht="14.25">
      <c r="A529" s="100" t="str">
        <f t="shared" si="8"/>
        <v>Kumpf 8712</v>
      </c>
      <c r="B529" s="100">
        <v>100816</v>
      </c>
      <c r="C529" s="100">
        <v>8712</v>
      </c>
      <c r="D529" s="100" t="s">
        <v>545</v>
      </c>
      <c r="E529" s="100" t="s">
        <v>145</v>
      </c>
      <c r="F529" s="100" t="s">
        <v>125</v>
      </c>
      <c r="G529" s="101" t="s">
        <v>696</v>
      </c>
      <c r="H529" s="100" t="s">
        <v>673</v>
      </c>
      <c r="I529" s="100" t="s">
        <v>38</v>
      </c>
      <c r="J529" s="101">
        <v>22</v>
      </c>
      <c r="O529" s="100" t="s">
        <v>1659</v>
      </c>
      <c r="P529" s="100">
        <v>100816</v>
      </c>
      <c r="Q529" s="100">
        <v>8712</v>
      </c>
      <c r="R529" s="100" t="s">
        <v>545</v>
      </c>
      <c r="S529" s="100" t="s">
        <v>145</v>
      </c>
      <c r="T529" s="100" t="s">
        <v>125</v>
      </c>
      <c r="U529" s="101" t="s">
        <v>696</v>
      </c>
      <c r="V529" s="100" t="s">
        <v>673</v>
      </c>
      <c r="W529" s="100" t="s">
        <v>38</v>
      </c>
    </row>
    <row r="530" spans="1:23" ht="14.25">
      <c r="A530" s="100" t="str">
        <f t="shared" si="8"/>
        <v>Leipnitz 33326</v>
      </c>
      <c r="B530" s="100">
        <v>147309</v>
      </c>
      <c r="C530" s="100">
        <v>33326</v>
      </c>
      <c r="D530" s="100" t="s">
        <v>1065</v>
      </c>
      <c r="E530" s="100" t="s">
        <v>159</v>
      </c>
      <c r="F530" s="100" t="s">
        <v>125</v>
      </c>
      <c r="G530" s="101">
        <v>0</v>
      </c>
      <c r="H530" s="100" t="s">
        <v>673</v>
      </c>
      <c r="I530" s="100" t="s">
        <v>38</v>
      </c>
      <c r="J530" s="101">
        <v>22</v>
      </c>
      <c r="O530" s="100" t="s">
        <v>1660</v>
      </c>
      <c r="P530" s="100">
        <v>147309</v>
      </c>
      <c r="Q530" s="100">
        <v>33326</v>
      </c>
      <c r="R530" s="100" t="s">
        <v>1065</v>
      </c>
      <c r="S530" s="100" t="s">
        <v>159</v>
      </c>
      <c r="T530" s="100" t="s">
        <v>125</v>
      </c>
      <c r="U530" s="101">
        <v>0</v>
      </c>
      <c r="V530" s="100" t="s">
        <v>673</v>
      </c>
      <c r="W530" s="100" t="s">
        <v>38</v>
      </c>
    </row>
    <row r="531" spans="1:23" ht="14.25">
      <c r="A531" s="100" t="str">
        <f t="shared" si="8"/>
        <v>Noss 8897</v>
      </c>
      <c r="B531" s="100">
        <v>132530</v>
      </c>
      <c r="C531" s="100">
        <v>8897</v>
      </c>
      <c r="D531" s="100" t="s">
        <v>708</v>
      </c>
      <c r="E531" s="100" t="s">
        <v>67</v>
      </c>
      <c r="F531" s="100" t="s">
        <v>104</v>
      </c>
      <c r="G531" s="101" t="s">
        <v>976</v>
      </c>
      <c r="H531" s="100" t="s">
        <v>673</v>
      </c>
      <c r="I531" s="100" t="s">
        <v>38</v>
      </c>
      <c r="J531" s="101">
        <v>22</v>
      </c>
      <c r="O531" s="100" t="s">
        <v>1661</v>
      </c>
      <c r="P531" s="100">
        <v>132530</v>
      </c>
      <c r="Q531" s="100">
        <v>8897</v>
      </c>
      <c r="R531" s="100" t="s">
        <v>708</v>
      </c>
      <c r="S531" s="100" t="s">
        <v>67</v>
      </c>
      <c r="T531" s="100" t="s">
        <v>104</v>
      </c>
      <c r="U531" s="101" t="s">
        <v>976</v>
      </c>
      <c r="V531" s="100" t="s">
        <v>673</v>
      </c>
      <c r="W531" s="100" t="s">
        <v>38</v>
      </c>
    </row>
    <row r="532" spans="1:23" ht="14.25">
      <c r="A532" s="100" t="str">
        <f t="shared" si="8"/>
        <v>Ress 15880</v>
      </c>
      <c r="B532" s="100">
        <v>52059</v>
      </c>
      <c r="C532" s="100">
        <v>15880</v>
      </c>
      <c r="D532" s="100" t="s">
        <v>546</v>
      </c>
      <c r="E532" s="100" t="s">
        <v>67</v>
      </c>
      <c r="F532" s="100" t="s">
        <v>104</v>
      </c>
      <c r="G532" s="101" t="s">
        <v>976</v>
      </c>
      <c r="H532" s="100" t="s">
        <v>673</v>
      </c>
      <c r="I532" s="100" t="s">
        <v>38</v>
      </c>
      <c r="J532" s="101">
        <v>22</v>
      </c>
      <c r="O532" s="100" t="s">
        <v>1662</v>
      </c>
      <c r="P532" s="100">
        <v>52059</v>
      </c>
      <c r="Q532" s="100">
        <v>15880</v>
      </c>
      <c r="R532" s="100" t="s">
        <v>546</v>
      </c>
      <c r="S532" s="100" t="s">
        <v>67</v>
      </c>
      <c r="T532" s="100" t="s">
        <v>104</v>
      </c>
      <c r="U532" s="101" t="s">
        <v>976</v>
      </c>
      <c r="V532" s="100" t="s">
        <v>673</v>
      </c>
      <c r="W532" s="100" t="s">
        <v>38</v>
      </c>
    </row>
    <row r="533" spans="1:23" ht="14.25">
      <c r="A533" s="100" t="str">
        <f t="shared" si="8"/>
        <v>Thierfelder 15274</v>
      </c>
      <c r="B533" s="100">
        <v>153186</v>
      </c>
      <c r="C533" s="100">
        <v>15274</v>
      </c>
      <c r="D533" s="100" t="s">
        <v>547</v>
      </c>
      <c r="E533" s="100" t="s">
        <v>67</v>
      </c>
      <c r="F533" s="100" t="s">
        <v>125</v>
      </c>
      <c r="G533" s="101">
        <v>0</v>
      </c>
      <c r="H533" s="100" t="s">
        <v>673</v>
      </c>
      <c r="I533" s="100" t="s">
        <v>38</v>
      </c>
      <c r="J533" s="101">
        <v>22</v>
      </c>
      <c r="O533" s="100" t="s">
        <v>1663</v>
      </c>
      <c r="P533" s="100">
        <v>153186</v>
      </c>
      <c r="Q533" s="100">
        <v>15274</v>
      </c>
      <c r="R533" s="100" t="s">
        <v>547</v>
      </c>
      <c r="S533" s="100" t="s">
        <v>67</v>
      </c>
      <c r="T533" s="100" t="s">
        <v>125</v>
      </c>
      <c r="U533" s="101">
        <v>0</v>
      </c>
      <c r="V533" s="100" t="s">
        <v>673</v>
      </c>
      <c r="W533" s="100" t="s">
        <v>38</v>
      </c>
    </row>
    <row r="534" spans="1:23" ht="14.25">
      <c r="A534" s="100" t="str">
        <f t="shared" si="8"/>
        <v>Faull 685</v>
      </c>
      <c r="B534" s="100">
        <v>144515</v>
      </c>
      <c r="C534" s="100">
        <v>685</v>
      </c>
      <c r="D534" s="100" t="s">
        <v>906</v>
      </c>
      <c r="E534" s="100" t="s">
        <v>369</v>
      </c>
      <c r="F534" s="100" t="s">
        <v>104</v>
      </c>
      <c r="G534" s="101" t="s">
        <v>976</v>
      </c>
      <c r="H534" s="100" t="s">
        <v>712</v>
      </c>
      <c r="I534" s="100" t="s">
        <v>713</v>
      </c>
      <c r="J534" s="101">
        <v>22</v>
      </c>
      <c r="O534" s="100" t="s">
        <v>1664</v>
      </c>
      <c r="P534" s="100">
        <v>144515</v>
      </c>
      <c r="Q534" s="100">
        <v>685</v>
      </c>
      <c r="R534" s="100" t="s">
        <v>906</v>
      </c>
      <c r="S534" s="100" t="s">
        <v>369</v>
      </c>
      <c r="T534" s="100" t="s">
        <v>104</v>
      </c>
      <c r="U534" s="101" t="s">
        <v>976</v>
      </c>
      <c r="V534" s="100" t="s">
        <v>712</v>
      </c>
      <c r="W534" s="100" t="s">
        <v>713</v>
      </c>
    </row>
    <row r="535" spans="1:23" ht="14.25">
      <c r="A535" s="100" t="str">
        <f t="shared" si="8"/>
        <v>Hohmann 10518</v>
      </c>
      <c r="B535" s="100">
        <v>132599</v>
      </c>
      <c r="C535" s="100">
        <v>10518</v>
      </c>
      <c r="D535" s="100" t="s">
        <v>711</v>
      </c>
      <c r="E535" s="100" t="s">
        <v>75</v>
      </c>
      <c r="F535" s="100" t="s">
        <v>106</v>
      </c>
      <c r="G535" s="101" t="s">
        <v>694</v>
      </c>
      <c r="H535" s="100" t="s">
        <v>712</v>
      </c>
      <c r="I535" s="100" t="s">
        <v>713</v>
      </c>
      <c r="J535" s="101">
        <v>22</v>
      </c>
      <c r="O535" s="100" t="s">
        <v>1665</v>
      </c>
      <c r="P535" s="100">
        <v>132599</v>
      </c>
      <c r="Q535" s="100">
        <v>10518</v>
      </c>
      <c r="R535" s="100" t="s">
        <v>711</v>
      </c>
      <c r="S535" s="100" t="s">
        <v>75</v>
      </c>
      <c r="T535" s="100" t="s">
        <v>106</v>
      </c>
      <c r="U535" s="101" t="s">
        <v>694</v>
      </c>
      <c r="V535" s="100" t="s">
        <v>712</v>
      </c>
      <c r="W535" s="100" t="s">
        <v>713</v>
      </c>
    </row>
    <row r="536" spans="1:23" ht="14.25">
      <c r="A536" s="100" t="str">
        <f t="shared" si="8"/>
        <v>Hohmann 33143</v>
      </c>
      <c r="B536" s="100">
        <v>132600</v>
      </c>
      <c r="C536" s="100">
        <v>33143</v>
      </c>
      <c r="D536" s="100" t="s">
        <v>711</v>
      </c>
      <c r="E536" s="100" t="s">
        <v>263</v>
      </c>
      <c r="F536" s="100" t="s">
        <v>104</v>
      </c>
      <c r="G536" s="101" t="s">
        <v>694</v>
      </c>
      <c r="H536" s="100" t="s">
        <v>712</v>
      </c>
      <c r="I536" s="100" t="s">
        <v>713</v>
      </c>
      <c r="J536" s="101">
        <v>22</v>
      </c>
      <c r="O536" s="100" t="s">
        <v>1666</v>
      </c>
      <c r="P536" s="100">
        <v>132600</v>
      </c>
      <c r="Q536" s="100">
        <v>33143</v>
      </c>
      <c r="R536" s="100" t="s">
        <v>711</v>
      </c>
      <c r="S536" s="100" t="s">
        <v>263</v>
      </c>
      <c r="T536" s="100" t="s">
        <v>104</v>
      </c>
      <c r="U536" s="101" t="s">
        <v>694</v>
      </c>
      <c r="V536" s="100" t="s">
        <v>712</v>
      </c>
      <c r="W536" s="100" t="s">
        <v>713</v>
      </c>
    </row>
    <row r="537" spans="1:23" ht="14.25">
      <c r="A537" s="100" t="str">
        <f t="shared" si="8"/>
        <v>Kaplan 10496</v>
      </c>
      <c r="B537" s="100">
        <v>147358</v>
      </c>
      <c r="C537" s="100">
        <v>10496</v>
      </c>
      <c r="D537" s="100" t="s">
        <v>914</v>
      </c>
      <c r="E537" s="100" t="s">
        <v>915</v>
      </c>
      <c r="F537" s="100" t="s">
        <v>106</v>
      </c>
      <c r="G537" s="101" t="s">
        <v>699</v>
      </c>
      <c r="H537" s="100" t="s">
        <v>712</v>
      </c>
      <c r="I537" s="100" t="s">
        <v>713</v>
      </c>
      <c r="J537" s="101">
        <v>22</v>
      </c>
      <c r="O537" s="100" t="s">
        <v>1667</v>
      </c>
      <c r="P537" s="100">
        <v>147358</v>
      </c>
      <c r="Q537" s="100">
        <v>10496</v>
      </c>
      <c r="R537" s="100" t="s">
        <v>914</v>
      </c>
      <c r="S537" s="100" t="s">
        <v>915</v>
      </c>
      <c r="T537" s="100" t="s">
        <v>106</v>
      </c>
      <c r="U537" s="101" t="s">
        <v>699</v>
      </c>
      <c r="V537" s="100" t="s">
        <v>712</v>
      </c>
      <c r="W537" s="100" t="s">
        <v>713</v>
      </c>
    </row>
    <row r="538" spans="1:23" ht="14.25">
      <c r="A538" s="100" t="str">
        <f t="shared" si="8"/>
        <v>Kohler 33146</v>
      </c>
      <c r="B538" s="100">
        <v>135803</v>
      </c>
      <c r="C538" s="100">
        <v>33146</v>
      </c>
      <c r="D538" s="100" t="s">
        <v>727</v>
      </c>
      <c r="E538" s="100" t="s">
        <v>728</v>
      </c>
      <c r="F538" s="100" t="s">
        <v>118</v>
      </c>
      <c r="G538" s="101" t="s">
        <v>694</v>
      </c>
      <c r="H538" s="100" t="s">
        <v>712</v>
      </c>
      <c r="I538" s="100" t="s">
        <v>713</v>
      </c>
      <c r="J538" s="101">
        <v>22</v>
      </c>
      <c r="O538" s="100" t="s">
        <v>1668</v>
      </c>
      <c r="P538" s="100">
        <v>135803</v>
      </c>
      <c r="Q538" s="100">
        <v>33146</v>
      </c>
      <c r="R538" s="100" t="s">
        <v>727</v>
      </c>
      <c r="S538" s="100" t="s">
        <v>728</v>
      </c>
      <c r="T538" s="100" t="s">
        <v>118</v>
      </c>
      <c r="U538" s="101" t="s">
        <v>694</v>
      </c>
      <c r="V538" s="100" t="s">
        <v>712</v>
      </c>
      <c r="W538" s="100" t="s">
        <v>713</v>
      </c>
    </row>
    <row r="539" spans="1:23" ht="14.25">
      <c r="A539" s="100" t="str">
        <f t="shared" si="8"/>
        <v>König 33117</v>
      </c>
      <c r="B539" s="100">
        <v>140104</v>
      </c>
      <c r="C539" s="100">
        <v>33117</v>
      </c>
      <c r="D539" s="100" t="s">
        <v>312</v>
      </c>
      <c r="E539" s="100" t="s">
        <v>1066</v>
      </c>
      <c r="F539" s="100" t="s">
        <v>106</v>
      </c>
      <c r="G539" s="101" t="s">
        <v>976</v>
      </c>
      <c r="H539" s="100" t="s">
        <v>712</v>
      </c>
      <c r="I539" s="100" t="s">
        <v>713</v>
      </c>
      <c r="J539" s="101">
        <v>22</v>
      </c>
      <c r="O539" s="100" t="s">
        <v>1669</v>
      </c>
      <c r="P539" s="100">
        <v>140104</v>
      </c>
      <c r="Q539" s="100">
        <v>33117</v>
      </c>
      <c r="R539" s="100" t="s">
        <v>312</v>
      </c>
      <c r="S539" s="100" t="s">
        <v>1066</v>
      </c>
      <c r="T539" s="100" t="s">
        <v>106</v>
      </c>
      <c r="U539" s="101" t="s">
        <v>976</v>
      </c>
      <c r="V539" s="100" t="s">
        <v>712</v>
      </c>
      <c r="W539" s="100" t="s">
        <v>713</v>
      </c>
    </row>
    <row r="540" spans="1:23" ht="14.25">
      <c r="A540" s="100" t="str">
        <f t="shared" si="8"/>
        <v>Schmitt 33145</v>
      </c>
      <c r="B540" s="100">
        <v>135802</v>
      </c>
      <c r="C540" s="100">
        <v>33145</v>
      </c>
      <c r="D540" s="100" t="s">
        <v>562</v>
      </c>
      <c r="E540" s="100" t="s">
        <v>105</v>
      </c>
      <c r="F540" s="100" t="s">
        <v>106</v>
      </c>
      <c r="G540" s="101" t="s">
        <v>699</v>
      </c>
      <c r="H540" s="100" t="s">
        <v>712</v>
      </c>
      <c r="I540" s="100" t="s">
        <v>713</v>
      </c>
      <c r="J540" s="101">
        <v>22</v>
      </c>
      <c r="O540" s="100" t="s">
        <v>1670</v>
      </c>
      <c r="P540" s="100">
        <v>135802</v>
      </c>
      <c r="Q540" s="100">
        <v>33145</v>
      </c>
      <c r="R540" s="100" t="s">
        <v>562</v>
      </c>
      <c r="S540" s="100" t="s">
        <v>105</v>
      </c>
      <c r="T540" s="100" t="s">
        <v>106</v>
      </c>
      <c r="U540" s="101" t="s">
        <v>699</v>
      </c>
      <c r="V540" s="100" t="s">
        <v>712</v>
      </c>
      <c r="W540" s="100" t="s">
        <v>713</v>
      </c>
    </row>
    <row r="541" spans="1:23" ht="14.25">
      <c r="A541" s="100" t="str">
        <f t="shared" si="8"/>
        <v>Wege 33177</v>
      </c>
      <c r="B541" s="100">
        <v>135912</v>
      </c>
      <c r="C541" s="100">
        <v>33177</v>
      </c>
      <c r="D541" s="100" t="s">
        <v>813</v>
      </c>
      <c r="E541" s="100" t="s">
        <v>78</v>
      </c>
      <c r="F541" s="100" t="s">
        <v>125</v>
      </c>
      <c r="G541" s="101" t="s">
        <v>976</v>
      </c>
      <c r="H541" s="100" t="s">
        <v>712</v>
      </c>
      <c r="I541" s="100" t="s">
        <v>713</v>
      </c>
      <c r="J541" s="101">
        <v>22</v>
      </c>
      <c r="O541" s="100" t="s">
        <v>1671</v>
      </c>
      <c r="P541" s="100">
        <v>135912</v>
      </c>
      <c r="Q541" s="100">
        <v>33177</v>
      </c>
      <c r="R541" s="100" t="s">
        <v>813</v>
      </c>
      <c r="S541" s="100" t="s">
        <v>78</v>
      </c>
      <c r="T541" s="100" t="s">
        <v>125</v>
      </c>
      <c r="U541" s="101" t="s">
        <v>976</v>
      </c>
      <c r="V541" s="100" t="s">
        <v>712</v>
      </c>
      <c r="W541" s="100" t="s">
        <v>713</v>
      </c>
    </row>
    <row r="542" spans="1:23" ht="14.25">
      <c r="A542" s="100" t="str">
        <f t="shared" si="8"/>
        <v>Aufschläger 8030</v>
      </c>
      <c r="B542" s="100">
        <v>135929</v>
      </c>
      <c r="C542" s="100">
        <v>8030</v>
      </c>
      <c r="D542" s="100" t="s">
        <v>243</v>
      </c>
      <c r="E542" s="100" t="s">
        <v>259</v>
      </c>
      <c r="F542" s="100" t="s">
        <v>104</v>
      </c>
      <c r="G542" s="101" t="s">
        <v>696</v>
      </c>
      <c r="H542" s="100" t="s">
        <v>40</v>
      </c>
      <c r="I542" s="100" t="s">
        <v>40</v>
      </c>
      <c r="J542" s="101">
        <v>22</v>
      </c>
      <c r="O542" s="100" t="s">
        <v>1672</v>
      </c>
      <c r="P542" s="100">
        <v>135929</v>
      </c>
      <c r="Q542" s="100">
        <v>8030</v>
      </c>
      <c r="R542" s="100" t="s">
        <v>243</v>
      </c>
      <c r="S542" s="100" t="s">
        <v>259</v>
      </c>
      <c r="T542" s="100" t="s">
        <v>104</v>
      </c>
      <c r="U542" s="101" t="s">
        <v>696</v>
      </c>
      <c r="V542" s="100" t="s">
        <v>40</v>
      </c>
      <c r="W542" s="100" t="s">
        <v>40</v>
      </c>
    </row>
    <row r="543" spans="1:23" ht="14.25">
      <c r="A543" s="100" t="str">
        <f t="shared" si="8"/>
        <v>Gutzwiller 15158</v>
      </c>
      <c r="B543" s="100">
        <v>88634</v>
      </c>
      <c r="C543" s="100">
        <v>15158</v>
      </c>
      <c r="D543" s="100" t="s">
        <v>564</v>
      </c>
      <c r="E543" s="100" t="s">
        <v>128</v>
      </c>
      <c r="F543" s="100" t="s">
        <v>129</v>
      </c>
      <c r="G543" s="101" t="s">
        <v>697</v>
      </c>
      <c r="H543" s="100" t="s">
        <v>40</v>
      </c>
      <c r="I543" s="100" t="s">
        <v>40</v>
      </c>
      <c r="J543" s="101">
        <v>22</v>
      </c>
      <c r="O543" s="100" t="s">
        <v>1673</v>
      </c>
      <c r="P543" s="100">
        <v>88634</v>
      </c>
      <c r="Q543" s="100">
        <v>15158</v>
      </c>
      <c r="R543" s="100" t="s">
        <v>564</v>
      </c>
      <c r="S543" s="100" t="s">
        <v>128</v>
      </c>
      <c r="T543" s="100" t="s">
        <v>129</v>
      </c>
      <c r="U543" s="101" t="s">
        <v>697</v>
      </c>
      <c r="V543" s="100" t="s">
        <v>40</v>
      </c>
      <c r="W543" s="100" t="s">
        <v>40</v>
      </c>
    </row>
    <row r="544" spans="1:23" ht="14.25">
      <c r="A544" s="100" t="str">
        <f t="shared" si="8"/>
        <v>Hospe 8568</v>
      </c>
      <c r="B544" s="100">
        <v>88631</v>
      </c>
      <c r="C544" s="100">
        <v>8568</v>
      </c>
      <c r="D544" s="100" t="s">
        <v>565</v>
      </c>
      <c r="E544" s="100" t="s">
        <v>566</v>
      </c>
      <c r="F544" s="100" t="s">
        <v>104</v>
      </c>
      <c r="G544" s="101" t="s">
        <v>696</v>
      </c>
      <c r="H544" s="100" t="s">
        <v>40</v>
      </c>
      <c r="I544" s="100" t="s">
        <v>40</v>
      </c>
      <c r="J544" s="101">
        <v>22</v>
      </c>
      <c r="O544" s="100" t="s">
        <v>1674</v>
      </c>
      <c r="P544" s="100">
        <v>88631</v>
      </c>
      <c r="Q544" s="100">
        <v>8568</v>
      </c>
      <c r="R544" s="100" t="s">
        <v>565</v>
      </c>
      <c r="S544" s="100" t="s">
        <v>566</v>
      </c>
      <c r="T544" s="100" t="s">
        <v>104</v>
      </c>
      <c r="U544" s="101" t="s">
        <v>696</v>
      </c>
      <c r="V544" s="100" t="s">
        <v>40</v>
      </c>
      <c r="W544" s="100" t="s">
        <v>40</v>
      </c>
    </row>
    <row r="545" spans="1:23" ht="14.25">
      <c r="A545" s="100" t="str">
        <f t="shared" si="8"/>
        <v>Paparaphiou 8924</v>
      </c>
      <c r="B545" s="100">
        <v>88633</v>
      </c>
      <c r="C545" s="100">
        <v>8924</v>
      </c>
      <c r="D545" s="100" t="s">
        <v>568</v>
      </c>
      <c r="E545" s="100" t="s">
        <v>449</v>
      </c>
      <c r="F545" s="100" t="s">
        <v>129</v>
      </c>
      <c r="G545" s="101" t="s">
        <v>696</v>
      </c>
      <c r="H545" s="100" t="s">
        <v>40</v>
      </c>
      <c r="I545" s="100" t="s">
        <v>40</v>
      </c>
      <c r="J545" s="101">
        <v>22</v>
      </c>
      <c r="O545" s="100" t="s">
        <v>1675</v>
      </c>
      <c r="P545" s="100">
        <v>88633</v>
      </c>
      <c r="Q545" s="100">
        <v>8924</v>
      </c>
      <c r="R545" s="100" t="s">
        <v>568</v>
      </c>
      <c r="S545" s="100" t="s">
        <v>449</v>
      </c>
      <c r="T545" s="100" t="s">
        <v>129</v>
      </c>
      <c r="U545" s="101" t="s">
        <v>696</v>
      </c>
      <c r="V545" s="100" t="s">
        <v>40</v>
      </c>
      <c r="W545" s="100" t="s">
        <v>40</v>
      </c>
    </row>
    <row r="546" spans="1:23" ht="14.25">
      <c r="A546" s="100" t="str">
        <f t="shared" si="8"/>
        <v>Schmidt 8110</v>
      </c>
      <c r="B546" s="100">
        <v>27438</v>
      </c>
      <c r="C546" s="100">
        <v>8110</v>
      </c>
      <c r="D546" s="100" t="s">
        <v>133</v>
      </c>
      <c r="E546" s="100" t="s">
        <v>486</v>
      </c>
      <c r="F546" s="100" t="s">
        <v>129</v>
      </c>
      <c r="G546" s="101">
        <v>0</v>
      </c>
      <c r="H546" s="100" t="s">
        <v>40</v>
      </c>
      <c r="I546" s="100" t="s">
        <v>40</v>
      </c>
      <c r="J546" s="101">
        <v>22</v>
      </c>
      <c r="O546" s="100" t="s">
        <v>1676</v>
      </c>
      <c r="P546" s="100">
        <v>27438</v>
      </c>
      <c r="Q546" s="100">
        <v>8110</v>
      </c>
      <c r="R546" s="100" t="s">
        <v>133</v>
      </c>
      <c r="S546" s="100" t="s">
        <v>486</v>
      </c>
      <c r="T546" s="100" t="s">
        <v>129</v>
      </c>
      <c r="U546" s="101">
        <v>0</v>
      </c>
      <c r="V546" s="100" t="s">
        <v>40</v>
      </c>
      <c r="W546" s="100" t="s">
        <v>40</v>
      </c>
    </row>
    <row r="547" spans="1:23" ht="14.25">
      <c r="A547" s="100" t="str">
        <f t="shared" si="8"/>
        <v>Thomas 15278</v>
      </c>
      <c r="B547" s="100">
        <v>88635</v>
      </c>
      <c r="C547" s="100">
        <v>15278</v>
      </c>
      <c r="D547" s="100" t="s">
        <v>164</v>
      </c>
      <c r="E547" s="100" t="s">
        <v>394</v>
      </c>
      <c r="F547" s="100" t="s">
        <v>125</v>
      </c>
      <c r="G547" s="101" t="s">
        <v>694</v>
      </c>
      <c r="H547" s="100" t="s">
        <v>40</v>
      </c>
      <c r="I547" s="100" t="s">
        <v>40</v>
      </c>
      <c r="J547" s="101">
        <v>22</v>
      </c>
      <c r="O547" s="100" t="s">
        <v>1677</v>
      </c>
      <c r="P547" s="100">
        <v>88635</v>
      </c>
      <c r="Q547" s="100">
        <v>15278</v>
      </c>
      <c r="R547" s="100" t="s">
        <v>164</v>
      </c>
      <c r="S547" s="100" t="s">
        <v>394</v>
      </c>
      <c r="T547" s="100" t="s">
        <v>125</v>
      </c>
      <c r="U547" s="101" t="s">
        <v>694</v>
      </c>
      <c r="V547" s="100" t="s">
        <v>40</v>
      </c>
      <c r="W547" s="100" t="s">
        <v>40</v>
      </c>
    </row>
    <row r="548" spans="1:23" ht="14.25">
      <c r="A548" s="100" t="str">
        <f t="shared" si="8"/>
        <v>Adjei 15947</v>
      </c>
      <c r="B548" s="100">
        <v>99874</v>
      </c>
      <c r="C548" s="100">
        <v>15947</v>
      </c>
      <c r="D548" s="100" t="s">
        <v>548</v>
      </c>
      <c r="E548" s="100" t="s">
        <v>549</v>
      </c>
      <c r="F548" s="100" t="s">
        <v>106</v>
      </c>
      <c r="G548" s="101" t="s">
        <v>694</v>
      </c>
      <c r="H548" s="100" t="s">
        <v>676</v>
      </c>
      <c r="I548" s="100" t="s">
        <v>41</v>
      </c>
      <c r="J548" s="101">
        <v>23</v>
      </c>
      <c r="O548" s="100" t="s">
        <v>1678</v>
      </c>
      <c r="P548" s="100">
        <v>99874</v>
      </c>
      <c r="Q548" s="100">
        <v>15947</v>
      </c>
      <c r="R548" s="100" t="s">
        <v>548</v>
      </c>
      <c r="S548" s="100" t="s">
        <v>549</v>
      </c>
      <c r="T548" s="100" t="s">
        <v>106</v>
      </c>
      <c r="U548" s="101" t="s">
        <v>694</v>
      </c>
      <c r="V548" s="100" t="s">
        <v>676</v>
      </c>
      <c r="W548" s="100" t="s">
        <v>41</v>
      </c>
    </row>
    <row r="549" spans="1:23" ht="14.25">
      <c r="A549" s="100" t="str">
        <f t="shared" si="8"/>
        <v>Ammer 8018</v>
      </c>
      <c r="B549" s="100">
        <v>88780</v>
      </c>
      <c r="C549" s="100">
        <v>8018</v>
      </c>
      <c r="D549" s="100" t="s">
        <v>570</v>
      </c>
      <c r="E549" s="100" t="s">
        <v>416</v>
      </c>
      <c r="F549" s="100" t="s">
        <v>118</v>
      </c>
      <c r="G549" s="101" t="s">
        <v>694</v>
      </c>
      <c r="H549" s="100" t="s">
        <v>676</v>
      </c>
      <c r="I549" s="100" t="s">
        <v>41</v>
      </c>
      <c r="J549" s="101">
        <v>23</v>
      </c>
      <c r="O549" s="100" t="s">
        <v>1679</v>
      </c>
      <c r="P549" s="100">
        <v>88780</v>
      </c>
      <c r="Q549" s="100">
        <v>8018</v>
      </c>
      <c r="R549" s="100" t="s">
        <v>570</v>
      </c>
      <c r="S549" s="100" t="s">
        <v>416</v>
      </c>
      <c r="T549" s="100" t="s">
        <v>118</v>
      </c>
      <c r="U549" s="101" t="s">
        <v>694</v>
      </c>
      <c r="V549" s="100" t="s">
        <v>676</v>
      </c>
      <c r="W549" s="100" t="s">
        <v>41</v>
      </c>
    </row>
    <row r="550" spans="1:23" ht="14.25">
      <c r="A550" s="100" t="str">
        <f t="shared" si="8"/>
        <v>Baumann 12996</v>
      </c>
      <c r="B550" s="100">
        <v>153185</v>
      </c>
      <c r="C550" s="100">
        <v>12996</v>
      </c>
      <c r="D550" s="100" t="s">
        <v>89</v>
      </c>
      <c r="E550" s="100" t="s">
        <v>69</v>
      </c>
      <c r="F550" s="100" t="s">
        <v>104</v>
      </c>
      <c r="G550" s="101" t="s">
        <v>697</v>
      </c>
      <c r="H550" s="100" t="s">
        <v>676</v>
      </c>
      <c r="I550" s="100" t="s">
        <v>41</v>
      </c>
      <c r="J550" s="101">
        <v>23</v>
      </c>
      <c r="O550" s="100" t="s">
        <v>1680</v>
      </c>
      <c r="P550" s="100">
        <v>153185</v>
      </c>
      <c r="Q550" s="100">
        <v>12996</v>
      </c>
      <c r="R550" s="100" t="s">
        <v>89</v>
      </c>
      <c r="S550" s="100" t="s">
        <v>69</v>
      </c>
      <c r="T550" s="100" t="s">
        <v>104</v>
      </c>
      <c r="U550" s="101" t="s">
        <v>697</v>
      </c>
      <c r="V550" s="100" t="s">
        <v>676</v>
      </c>
      <c r="W550" s="100" t="s">
        <v>41</v>
      </c>
    </row>
    <row r="551" spans="1:23" ht="14.25">
      <c r="A551" s="100" t="str">
        <f t="shared" si="8"/>
        <v>Bott 15823</v>
      </c>
      <c r="B551" s="100">
        <v>153227</v>
      </c>
      <c r="C551" s="100">
        <v>15823</v>
      </c>
      <c r="D551" s="100" t="s">
        <v>149</v>
      </c>
      <c r="E551" s="100" t="s">
        <v>474</v>
      </c>
      <c r="F551" s="100" t="s">
        <v>125</v>
      </c>
      <c r="G551" s="101">
        <v>0</v>
      </c>
      <c r="H551" s="100" t="s">
        <v>676</v>
      </c>
      <c r="I551" s="100" t="s">
        <v>41</v>
      </c>
      <c r="J551" s="101">
        <v>23</v>
      </c>
      <c r="O551" s="100" t="s">
        <v>1681</v>
      </c>
      <c r="P551" s="100">
        <v>153227</v>
      </c>
      <c r="Q551" s="100">
        <v>15823</v>
      </c>
      <c r="R551" s="100" t="s">
        <v>149</v>
      </c>
      <c r="S551" s="100" t="s">
        <v>474</v>
      </c>
      <c r="T551" s="100" t="s">
        <v>125</v>
      </c>
      <c r="U551" s="101">
        <v>0</v>
      </c>
      <c r="V551" s="100" t="s">
        <v>676</v>
      </c>
      <c r="W551" s="100" t="s">
        <v>41</v>
      </c>
    </row>
    <row r="552" spans="1:23" ht="14.25">
      <c r="A552" s="100" t="str">
        <f t="shared" si="8"/>
        <v>Eylardi 8279</v>
      </c>
      <c r="B552" s="100">
        <v>88781</v>
      </c>
      <c r="C552" s="100">
        <v>8279</v>
      </c>
      <c r="D552" s="100" t="s">
        <v>573</v>
      </c>
      <c r="E552" s="100" t="s">
        <v>76</v>
      </c>
      <c r="F552" s="100" t="s">
        <v>125</v>
      </c>
      <c r="G552" s="101" t="s">
        <v>694</v>
      </c>
      <c r="H552" s="100" t="s">
        <v>676</v>
      </c>
      <c r="I552" s="100" t="s">
        <v>41</v>
      </c>
      <c r="J552" s="101">
        <v>23</v>
      </c>
      <c r="O552" s="100" t="s">
        <v>1682</v>
      </c>
      <c r="P552" s="100">
        <v>88781</v>
      </c>
      <c r="Q552" s="100">
        <v>8279</v>
      </c>
      <c r="R552" s="100" t="s">
        <v>573</v>
      </c>
      <c r="S552" s="100" t="s">
        <v>76</v>
      </c>
      <c r="T552" s="100" t="s">
        <v>125</v>
      </c>
      <c r="U552" s="101" t="s">
        <v>694</v>
      </c>
      <c r="V552" s="100" t="s">
        <v>676</v>
      </c>
      <c r="W552" s="100" t="s">
        <v>41</v>
      </c>
    </row>
    <row r="553" spans="1:23" ht="14.25">
      <c r="A553" s="100" t="str">
        <f t="shared" si="8"/>
        <v>Fastus 15962</v>
      </c>
      <c r="B553" s="100">
        <v>100568</v>
      </c>
      <c r="C553" s="100">
        <v>15962</v>
      </c>
      <c r="D553" s="100" t="s">
        <v>574</v>
      </c>
      <c r="E553" s="100" t="s">
        <v>123</v>
      </c>
      <c r="F553" s="100" t="s">
        <v>147</v>
      </c>
      <c r="G553" s="101" t="s">
        <v>696</v>
      </c>
      <c r="H553" s="100" t="s">
        <v>676</v>
      </c>
      <c r="I553" s="100" t="s">
        <v>41</v>
      </c>
      <c r="J553" s="101">
        <v>22</v>
      </c>
      <c r="O553" s="100" t="s">
        <v>1683</v>
      </c>
      <c r="P553" s="100">
        <v>100568</v>
      </c>
      <c r="Q553" s="100">
        <v>15962</v>
      </c>
      <c r="R553" s="100" t="s">
        <v>574</v>
      </c>
      <c r="S553" s="100" t="s">
        <v>123</v>
      </c>
      <c r="T553" s="100" t="s">
        <v>147</v>
      </c>
      <c r="U553" s="101" t="s">
        <v>696</v>
      </c>
      <c r="V553" s="100" t="s">
        <v>676</v>
      </c>
      <c r="W553" s="100" t="s">
        <v>41</v>
      </c>
    </row>
    <row r="554" spans="1:23" ht="14.25">
      <c r="A554" s="100" t="str">
        <f t="shared" si="8"/>
        <v>Gabel 1447</v>
      </c>
      <c r="B554" s="100">
        <v>154418</v>
      </c>
      <c r="C554" s="100">
        <v>1447</v>
      </c>
      <c r="D554" s="100" t="s">
        <v>399</v>
      </c>
      <c r="E554" s="100" t="s">
        <v>400</v>
      </c>
      <c r="F554" s="100" t="s">
        <v>129</v>
      </c>
      <c r="G554" s="101" t="s">
        <v>695</v>
      </c>
      <c r="H554" s="100" t="s">
        <v>676</v>
      </c>
      <c r="I554" s="100" t="s">
        <v>41</v>
      </c>
      <c r="J554" s="101">
        <v>23</v>
      </c>
      <c r="O554" s="100" t="s">
        <v>1684</v>
      </c>
      <c r="P554" s="100">
        <v>154418</v>
      </c>
      <c r="Q554" s="100">
        <v>1447</v>
      </c>
      <c r="R554" s="100" t="s">
        <v>399</v>
      </c>
      <c r="S554" s="100" t="s">
        <v>400</v>
      </c>
      <c r="T554" s="100" t="s">
        <v>129</v>
      </c>
      <c r="U554" s="101" t="s">
        <v>695</v>
      </c>
      <c r="V554" s="100" t="s">
        <v>676</v>
      </c>
      <c r="W554" s="100" t="s">
        <v>41</v>
      </c>
    </row>
    <row r="555" spans="1:23" ht="14.25">
      <c r="A555" s="100" t="str">
        <f t="shared" si="8"/>
        <v>Geißler 14633</v>
      </c>
      <c r="B555" s="100">
        <v>149065</v>
      </c>
      <c r="C555" s="100">
        <v>14633</v>
      </c>
      <c r="D555" s="100" t="s">
        <v>762</v>
      </c>
      <c r="E555" s="100" t="s">
        <v>763</v>
      </c>
      <c r="F555" s="100" t="s">
        <v>129</v>
      </c>
      <c r="G555" s="101" t="s">
        <v>695</v>
      </c>
      <c r="H555" s="100" t="s">
        <v>676</v>
      </c>
      <c r="I555" s="100" t="s">
        <v>41</v>
      </c>
      <c r="J555" s="101">
        <v>23</v>
      </c>
      <c r="O555" s="100" t="s">
        <v>1685</v>
      </c>
      <c r="P555" s="100">
        <v>149065</v>
      </c>
      <c r="Q555" s="100">
        <v>14633</v>
      </c>
      <c r="R555" s="100" t="s">
        <v>762</v>
      </c>
      <c r="S555" s="100" t="s">
        <v>763</v>
      </c>
      <c r="T555" s="100" t="s">
        <v>129</v>
      </c>
      <c r="U555" s="101" t="s">
        <v>695</v>
      </c>
      <c r="V555" s="100" t="s">
        <v>676</v>
      </c>
      <c r="W555" s="100" t="s">
        <v>41</v>
      </c>
    </row>
    <row r="556" spans="1:23" ht="14.25">
      <c r="A556" s="100" t="str">
        <f t="shared" si="8"/>
        <v>Heine 8487</v>
      </c>
      <c r="B556" s="100">
        <v>106595</v>
      </c>
      <c r="C556" s="100">
        <v>8487</v>
      </c>
      <c r="D556" s="100" t="s">
        <v>402</v>
      </c>
      <c r="E556" s="100" t="s">
        <v>430</v>
      </c>
      <c r="F556" s="100" t="s">
        <v>104</v>
      </c>
      <c r="G556" s="101">
        <v>0</v>
      </c>
      <c r="H556" s="100" t="s">
        <v>676</v>
      </c>
      <c r="I556" s="100" t="s">
        <v>41</v>
      </c>
      <c r="J556" s="101">
        <v>23</v>
      </c>
      <c r="O556" s="100" t="s">
        <v>1686</v>
      </c>
      <c r="P556" s="100">
        <v>106595</v>
      </c>
      <c r="Q556" s="100">
        <v>8487</v>
      </c>
      <c r="R556" s="100" t="s">
        <v>402</v>
      </c>
      <c r="S556" s="100" t="s">
        <v>430</v>
      </c>
      <c r="T556" s="100" t="s">
        <v>104</v>
      </c>
      <c r="U556" s="101">
        <v>0</v>
      </c>
      <c r="V556" s="100" t="s">
        <v>676</v>
      </c>
      <c r="W556" s="100" t="s">
        <v>41</v>
      </c>
    </row>
    <row r="557" spans="1:23" ht="14.25">
      <c r="A557" s="100" t="str">
        <f t="shared" si="8"/>
        <v>Heine 10688</v>
      </c>
      <c r="B557" s="100">
        <v>147301</v>
      </c>
      <c r="C557" s="100">
        <v>10688</v>
      </c>
      <c r="D557" s="100" t="s">
        <v>402</v>
      </c>
      <c r="E557" s="100" t="s">
        <v>1067</v>
      </c>
      <c r="F557" s="100" t="s">
        <v>151</v>
      </c>
      <c r="G557" s="101"/>
      <c r="H557" s="100" t="s">
        <v>676</v>
      </c>
      <c r="I557" s="100" t="s">
        <v>41</v>
      </c>
      <c r="J557" s="101">
        <v>22</v>
      </c>
      <c r="O557" s="100" t="s">
        <v>1687</v>
      </c>
      <c r="P557" s="100">
        <v>147301</v>
      </c>
      <c r="Q557" s="100">
        <v>10688</v>
      </c>
      <c r="R557" s="100" t="s">
        <v>402</v>
      </c>
      <c r="S557" s="100" t="s">
        <v>1067</v>
      </c>
      <c r="T557" s="100" t="s">
        <v>151</v>
      </c>
      <c r="U557" s="101"/>
      <c r="V557" s="100" t="s">
        <v>676</v>
      </c>
      <c r="W557" s="100" t="s">
        <v>41</v>
      </c>
    </row>
    <row r="558" spans="1:23" ht="14.25">
      <c r="A558" s="100" t="str">
        <f t="shared" si="8"/>
        <v>Helfrich 8494</v>
      </c>
      <c r="B558" s="100">
        <v>153228</v>
      </c>
      <c r="C558" s="100">
        <v>8494</v>
      </c>
      <c r="D558" s="100" t="s">
        <v>575</v>
      </c>
      <c r="E558" s="100" t="s">
        <v>526</v>
      </c>
      <c r="F558" s="100" t="s">
        <v>104</v>
      </c>
      <c r="G558" s="101" t="s">
        <v>697</v>
      </c>
      <c r="H558" s="100" t="s">
        <v>676</v>
      </c>
      <c r="I558" s="100" t="s">
        <v>41</v>
      </c>
      <c r="J558" s="101">
        <v>23</v>
      </c>
      <c r="O558" s="100" t="s">
        <v>1688</v>
      </c>
      <c r="P558" s="100">
        <v>153228</v>
      </c>
      <c r="Q558" s="100">
        <v>8494</v>
      </c>
      <c r="R558" s="100" t="s">
        <v>575</v>
      </c>
      <c r="S558" s="100" t="s">
        <v>526</v>
      </c>
      <c r="T558" s="100" t="s">
        <v>104</v>
      </c>
      <c r="U558" s="101" t="s">
        <v>697</v>
      </c>
      <c r="V558" s="100" t="s">
        <v>676</v>
      </c>
      <c r="W558" s="100" t="s">
        <v>41</v>
      </c>
    </row>
    <row r="559" spans="1:23" ht="14.25">
      <c r="A559" s="100" t="str">
        <f t="shared" si="8"/>
        <v>Helfrich 33075</v>
      </c>
      <c r="B559" s="100">
        <v>107024</v>
      </c>
      <c r="C559" s="100">
        <v>33075</v>
      </c>
      <c r="D559" s="100" t="s">
        <v>575</v>
      </c>
      <c r="E559" s="100" t="s">
        <v>112</v>
      </c>
      <c r="F559" s="100" t="s">
        <v>104</v>
      </c>
      <c r="G559" s="101" t="s">
        <v>697</v>
      </c>
      <c r="H559" s="100" t="s">
        <v>676</v>
      </c>
      <c r="I559" s="100" t="s">
        <v>41</v>
      </c>
      <c r="J559" s="101">
        <v>23</v>
      </c>
      <c r="O559" s="100" t="s">
        <v>1689</v>
      </c>
      <c r="P559" s="100">
        <v>107024</v>
      </c>
      <c r="Q559" s="100">
        <v>33075</v>
      </c>
      <c r="R559" s="100" t="s">
        <v>575</v>
      </c>
      <c r="S559" s="100" t="s">
        <v>112</v>
      </c>
      <c r="T559" s="100" t="s">
        <v>104</v>
      </c>
      <c r="U559" s="101" t="s">
        <v>697</v>
      </c>
      <c r="V559" s="100" t="s">
        <v>676</v>
      </c>
      <c r="W559" s="100" t="s">
        <v>41</v>
      </c>
    </row>
    <row r="560" spans="1:23" ht="14.25">
      <c r="A560" s="100" t="str">
        <f t="shared" si="8"/>
        <v>Heuckeroth 15810</v>
      </c>
      <c r="B560" s="100">
        <v>136000</v>
      </c>
      <c r="C560" s="100">
        <v>15810</v>
      </c>
      <c r="D560" s="100" t="s">
        <v>431</v>
      </c>
      <c r="E560" s="100" t="s">
        <v>432</v>
      </c>
      <c r="F560" s="100" t="s">
        <v>129</v>
      </c>
      <c r="G560" s="101" t="s">
        <v>696</v>
      </c>
      <c r="H560" s="100" t="s">
        <v>676</v>
      </c>
      <c r="I560" s="100" t="s">
        <v>41</v>
      </c>
      <c r="J560" s="101">
        <v>23</v>
      </c>
      <c r="O560" s="100" t="s">
        <v>1690</v>
      </c>
      <c r="P560" s="100">
        <v>136000</v>
      </c>
      <c r="Q560" s="100">
        <v>15810</v>
      </c>
      <c r="R560" s="100" t="s">
        <v>431</v>
      </c>
      <c r="S560" s="100" t="s">
        <v>432</v>
      </c>
      <c r="T560" s="100" t="s">
        <v>129</v>
      </c>
      <c r="U560" s="101" t="s">
        <v>696</v>
      </c>
      <c r="V560" s="100" t="s">
        <v>676</v>
      </c>
      <c r="W560" s="100" t="s">
        <v>41</v>
      </c>
    </row>
    <row r="561" spans="1:23" ht="14.25">
      <c r="A561" s="100" t="str">
        <f t="shared" si="8"/>
        <v>Keitel 33328</v>
      </c>
      <c r="B561" s="100">
        <v>149133</v>
      </c>
      <c r="C561" s="100">
        <v>33328</v>
      </c>
      <c r="D561" s="100" t="s">
        <v>1068</v>
      </c>
      <c r="E561" s="100" t="s">
        <v>470</v>
      </c>
      <c r="F561" s="100" t="s">
        <v>151</v>
      </c>
      <c r="G561" s="101">
        <v>0</v>
      </c>
      <c r="H561" s="100" t="s">
        <v>676</v>
      </c>
      <c r="I561" s="100" t="s">
        <v>41</v>
      </c>
      <c r="J561" s="101">
        <v>22</v>
      </c>
      <c r="O561" s="100" t="s">
        <v>1691</v>
      </c>
      <c r="P561" s="100">
        <v>149133</v>
      </c>
      <c r="Q561" s="100">
        <v>33328</v>
      </c>
      <c r="R561" s="100" t="s">
        <v>1068</v>
      </c>
      <c r="S561" s="100" t="s">
        <v>470</v>
      </c>
      <c r="T561" s="100" t="s">
        <v>151</v>
      </c>
      <c r="U561" s="101">
        <v>0</v>
      </c>
      <c r="V561" s="100" t="s">
        <v>676</v>
      </c>
      <c r="W561" s="100" t="s">
        <v>41</v>
      </c>
    </row>
    <row r="562" spans="1:23" ht="14.25">
      <c r="A562" s="100" t="str">
        <f t="shared" si="8"/>
        <v>Löschnig 15764</v>
      </c>
      <c r="B562" s="100">
        <v>140052</v>
      </c>
      <c r="C562" s="100">
        <v>15764</v>
      </c>
      <c r="D562" s="100" t="s">
        <v>767</v>
      </c>
      <c r="E562" s="100" t="s">
        <v>115</v>
      </c>
      <c r="F562" s="100" t="s">
        <v>106</v>
      </c>
      <c r="G562" s="101" t="s">
        <v>699</v>
      </c>
      <c r="H562" s="100" t="s">
        <v>676</v>
      </c>
      <c r="I562" s="100" t="s">
        <v>41</v>
      </c>
      <c r="J562" s="101">
        <v>23</v>
      </c>
      <c r="O562" s="100" t="s">
        <v>1692</v>
      </c>
      <c r="P562" s="100">
        <v>140052</v>
      </c>
      <c r="Q562" s="100">
        <v>15764</v>
      </c>
      <c r="R562" s="100" t="s">
        <v>767</v>
      </c>
      <c r="S562" s="100" t="s">
        <v>115</v>
      </c>
      <c r="T562" s="100" t="s">
        <v>106</v>
      </c>
      <c r="U562" s="101" t="s">
        <v>699</v>
      </c>
      <c r="V562" s="100" t="s">
        <v>676</v>
      </c>
      <c r="W562" s="100" t="s">
        <v>41</v>
      </c>
    </row>
    <row r="563" spans="1:23" ht="14.25">
      <c r="A563" s="100" t="str">
        <f t="shared" si="8"/>
        <v>Löw 33019</v>
      </c>
      <c r="B563" s="100">
        <v>106848</v>
      </c>
      <c r="C563" s="100">
        <v>33019</v>
      </c>
      <c r="D563" s="100" t="s">
        <v>577</v>
      </c>
      <c r="E563" s="100" t="s">
        <v>421</v>
      </c>
      <c r="F563" s="100" t="s">
        <v>106</v>
      </c>
      <c r="G563" s="101" t="s">
        <v>694</v>
      </c>
      <c r="H563" s="100" t="s">
        <v>676</v>
      </c>
      <c r="I563" s="100" t="s">
        <v>41</v>
      </c>
      <c r="J563" s="101">
        <v>22</v>
      </c>
      <c r="O563" s="100" t="s">
        <v>1693</v>
      </c>
      <c r="P563" s="100">
        <v>106848</v>
      </c>
      <c r="Q563" s="100">
        <v>33019</v>
      </c>
      <c r="R563" s="100" t="s">
        <v>577</v>
      </c>
      <c r="S563" s="100" t="s">
        <v>421</v>
      </c>
      <c r="T563" s="100" t="s">
        <v>106</v>
      </c>
      <c r="U563" s="101" t="s">
        <v>694</v>
      </c>
      <c r="V563" s="100" t="s">
        <v>676</v>
      </c>
      <c r="W563" s="100" t="s">
        <v>41</v>
      </c>
    </row>
    <row r="564" spans="1:23" ht="14.25">
      <c r="A564" s="100" t="str">
        <f t="shared" si="8"/>
        <v>Mader 15754</v>
      </c>
      <c r="B564" s="100">
        <v>140072</v>
      </c>
      <c r="C564" s="100">
        <v>15754</v>
      </c>
      <c r="D564" s="100" t="s">
        <v>382</v>
      </c>
      <c r="E564" s="100" t="s">
        <v>393</v>
      </c>
      <c r="F564" s="100" t="s">
        <v>129</v>
      </c>
      <c r="G564" s="101" t="s">
        <v>694</v>
      </c>
      <c r="H564" s="100" t="s">
        <v>676</v>
      </c>
      <c r="I564" s="100" t="s">
        <v>41</v>
      </c>
      <c r="J564" s="101">
        <v>23</v>
      </c>
      <c r="O564" s="100" t="s">
        <v>1694</v>
      </c>
      <c r="P564" s="100">
        <v>140072</v>
      </c>
      <c r="Q564" s="100">
        <v>15754</v>
      </c>
      <c r="R564" s="100" t="s">
        <v>382</v>
      </c>
      <c r="S564" s="100" t="s">
        <v>393</v>
      </c>
      <c r="T564" s="100" t="s">
        <v>129</v>
      </c>
      <c r="U564" s="101" t="s">
        <v>694</v>
      </c>
      <c r="V564" s="100" t="s">
        <v>676</v>
      </c>
      <c r="W564" s="100" t="s">
        <v>41</v>
      </c>
    </row>
    <row r="565" spans="1:23" ht="14.25">
      <c r="A565" s="100" t="str">
        <f t="shared" si="8"/>
        <v>Meurer 8805</v>
      </c>
      <c r="B565" s="100">
        <v>151345</v>
      </c>
      <c r="C565" s="100">
        <v>8805</v>
      </c>
      <c r="D565" s="100" t="s">
        <v>578</v>
      </c>
      <c r="E565" s="100" t="s">
        <v>550</v>
      </c>
      <c r="F565" s="100" t="s">
        <v>125</v>
      </c>
      <c r="G565" s="101"/>
      <c r="H565" s="100" t="s">
        <v>676</v>
      </c>
      <c r="I565" s="100" t="s">
        <v>41</v>
      </c>
      <c r="J565" s="101">
        <v>23</v>
      </c>
      <c r="O565" s="100" t="s">
        <v>1695</v>
      </c>
      <c r="P565" s="100">
        <v>151345</v>
      </c>
      <c r="Q565" s="100">
        <v>8805</v>
      </c>
      <c r="R565" s="100" t="s">
        <v>578</v>
      </c>
      <c r="S565" s="100" t="s">
        <v>550</v>
      </c>
      <c r="T565" s="100" t="s">
        <v>125</v>
      </c>
      <c r="U565" s="101"/>
      <c r="V565" s="100" t="s">
        <v>676</v>
      </c>
      <c r="W565" s="100" t="s">
        <v>41</v>
      </c>
    </row>
    <row r="566" spans="1:23" ht="14.25">
      <c r="A566" s="100" t="str">
        <f t="shared" si="8"/>
        <v>Michajlow 12495</v>
      </c>
      <c r="B566" s="100">
        <v>149953</v>
      </c>
      <c r="C566" s="100">
        <v>12495</v>
      </c>
      <c r="D566" s="100" t="s">
        <v>1069</v>
      </c>
      <c r="E566" s="100" t="s">
        <v>1070</v>
      </c>
      <c r="F566" s="100" t="s">
        <v>129</v>
      </c>
      <c r="G566" s="101" t="s">
        <v>696</v>
      </c>
      <c r="H566" s="100" t="s">
        <v>676</v>
      </c>
      <c r="I566" s="100" t="s">
        <v>41</v>
      </c>
      <c r="J566" s="101">
        <v>23</v>
      </c>
      <c r="O566" s="100" t="s">
        <v>1696</v>
      </c>
      <c r="P566" s="100">
        <v>149953</v>
      </c>
      <c r="Q566" s="100">
        <v>12495</v>
      </c>
      <c r="R566" s="100" t="s">
        <v>1069</v>
      </c>
      <c r="S566" s="100" t="s">
        <v>1070</v>
      </c>
      <c r="T566" s="100" t="s">
        <v>129</v>
      </c>
      <c r="U566" s="101" t="s">
        <v>696</v>
      </c>
      <c r="V566" s="100" t="s">
        <v>676</v>
      </c>
      <c r="W566" s="100" t="s">
        <v>41</v>
      </c>
    </row>
    <row r="567" spans="1:23" ht="14.25">
      <c r="A567" s="100" t="str">
        <f t="shared" si="8"/>
        <v>Pietzsch 15824</v>
      </c>
      <c r="B567" s="100">
        <v>153229</v>
      </c>
      <c r="C567" s="100">
        <v>15824</v>
      </c>
      <c r="D567" s="100" t="s">
        <v>580</v>
      </c>
      <c r="E567" s="100" t="s">
        <v>416</v>
      </c>
      <c r="F567" s="100" t="s">
        <v>104</v>
      </c>
      <c r="G567" s="101" t="s">
        <v>699</v>
      </c>
      <c r="H567" s="100" t="s">
        <v>676</v>
      </c>
      <c r="I567" s="100" t="s">
        <v>41</v>
      </c>
      <c r="J567" s="101">
        <v>23</v>
      </c>
      <c r="O567" s="100" t="s">
        <v>1697</v>
      </c>
      <c r="P567" s="100">
        <v>153229</v>
      </c>
      <c r="Q567" s="100">
        <v>15824</v>
      </c>
      <c r="R567" s="100" t="s">
        <v>580</v>
      </c>
      <c r="S567" s="100" t="s">
        <v>416</v>
      </c>
      <c r="T567" s="100" t="s">
        <v>104</v>
      </c>
      <c r="U567" s="101" t="s">
        <v>699</v>
      </c>
      <c r="V567" s="100" t="s">
        <v>676</v>
      </c>
      <c r="W567" s="100" t="s">
        <v>41</v>
      </c>
    </row>
    <row r="568" spans="1:23" ht="14.25">
      <c r="A568" s="100" t="str">
        <f t="shared" si="8"/>
        <v>Preis 33231</v>
      </c>
      <c r="B568" s="100">
        <v>140138</v>
      </c>
      <c r="C568" s="100">
        <v>33231</v>
      </c>
      <c r="D568" s="100" t="s">
        <v>881</v>
      </c>
      <c r="E568" s="100" t="s">
        <v>75</v>
      </c>
      <c r="F568" s="100" t="s">
        <v>104</v>
      </c>
      <c r="G568" s="101" t="s">
        <v>697</v>
      </c>
      <c r="H568" s="100" t="s">
        <v>676</v>
      </c>
      <c r="I568" s="100" t="s">
        <v>41</v>
      </c>
      <c r="J568" s="101">
        <v>22</v>
      </c>
      <c r="O568" s="100" t="s">
        <v>1698</v>
      </c>
      <c r="P568" s="100">
        <v>140138</v>
      </c>
      <c r="Q568" s="100">
        <v>33231</v>
      </c>
      <c r="R568" s="100" t="s">
        <v>881</v>
      </c>
      <c r="S568" s="100" t="s">
        <v>75</v>
      </c>
      <c r="T568" s="100" t="s">
        <v>104</v>
      </c>
      <c r="U568" s="101" t="s">
        <v>697</v>
      </c>
      <c r="V568" s="100" t="s">
        <v>676</v>
      </c>
      <c r="W568" s="100" t="s">
        <v>41</v>
      </c>
    </row>
    <row r="569" spans="1:23" ht="14.25">
      <c r="A569" s="100" t="str">
        <f t="shared" si="8"/>
        <v>Preis 33332</v>
      </c>
      <c r="B569" s="100">
        <v>149147</v>
      </c>
      <c r="C569" s="100">
        <v>33332</v>
      </c>
      <c r="D569" s="100" t="s">
        <v>881</v>
      </c>
      <c r="E569" s="100" t="s">
        <v>1071</v>
      </c>
      <c r="F569" s="100" t="s">
        <v>151</v>
      </c>
      <c r="G569" s="101" t="s">
        <v>976</v>
      </c>
      <c r="H569" s="100" t="s">
        <v>676</v>
      </c>
      <c r="I569" s="100" t="s">
        <v>41</v>
      </c>
      <c r="J569" s="101">
        <v>22</v>
      </c>
      <c r="O569" s="100" t="s">
        <v>1699</v>
      </c>
      <c r="P569" s="100">
        <v>149147</v>
      </c>
      <c r="Q569" s="100">
        <v>33332</v>
      </c>
      <c r="R569" s="100" t="s">
        <v>881</v>
      </c>
      <c r="S569" s="100" t="s">
        <v>1071</v>
      </c>
      <c r="T569" s="100" t="s">
        <v>151</v>
      </c>
      <c r="U569" s="101" t="s">
        <v>976</v>
      </c>
      <c r="V569" s="100" t="s">
        <v>676</v>
      </c>
      <c r="W569" s="100" t="s">
        <v>41</v>
      </c>
    </row>
    <row r="570" spans="1:23" ht="14.25">
      <c r="A570" s="100" t="str">
        <f t="shared" si="8"/>
        <v>Roth 33276</v>
      </c>
      <c r="B570" s="100">
        <v>146049</v>
      </c>
      <c r="C570" s="100">
        <v>33276</v>
      </c>
      <c r="D570" s="100" t="s">
        <v>826</v>
      </c>
      <c r="E570" s="100" t="s">
        <v>299</v>
      </c>
      <c r="F570" s="100" t="s">
        <v>147</v>
      </c>
      <c r="G570" s="101" t="s">
        <v>694</v>
      </c>
      <c r="H570" s="100" t="s">
        <v>676</v>
      </c>
      <c r="I570" s="100" t="s">
        <v>41</v>
      </c>
      <c r="J570" s="101">
        <v>23</v>
      </c>
      <c r="O570" s="100" t="s">
        <v>1700</v>
      </c>
      <c r="P570" s="100">
        <v>146049</v>
      </c>
      <c r="Q570" s="100">
        <v>33276</v>
      </c>
      <c r="R570" s="100" t="s">
        <v>826</v>
      </c>
      <c r="S570" s="100" t="s">
        <v>299</v>
      </c>
      <c r="T570" s="100" t="s">
        <v>147</v>
      </c>
      <c r="U570" s="101" t="s">
        <v>694</v>
      </c>
      <c r="V570" s="100" t="s">
        <v>676</v>
      </c>
      <c r="W570" s="100" t="s">
        <v>41</v>
      </c>
    </row>
    <row r="571" spans="1:23" ht="14.25">
      <c r="A571" s="100" t="str">
        <f t="shared" si="8"/>
        <v>Sand 33335</v>
      </c>
      <c r="B571" s="100">
        <v>149855</v>
      </c>
      <c r="C571" s="100">
        <v>33335</v>
      </c>
      <c r="D571" s="100" t="s">
        <v>1072</v>
      </c>
      <c r="E571" s="100" t="s">
        <v>228</v>
      </c>
      <c r="F571" s="100" t="s">
        <v>106</v>
      </c>
      <c r="G571" s="101">
        <v>0</v>
      </c>
      <c r="H571" s="100" t="s">
        <v>676</v>
      </c>
      <c r="I571" s="100" t="s">
        <v>41</v>
      </c>
      <c r="J571" s="101">
        <v>22</v>
      </c>
      <c r="O571" s="100" t="s">
        <v>1701</v>
      </c>
      <c r="P571" s="100">
        <v>149855</v>
      </c>
      <c r="Q571" s="100">
        <v>33335</v>
      </c>
      <c r="R571" s="100" t="s">
        <v>1072</v>
      </c>
      <c r="S571" s="100" t="s">
        <v>228</v>
      </c>
      <c r="T571" s="100" t="s">
        <v>106</v>
      </c>
      <c r="U571" s="101">
        <v>0</v>
      </c>
      <c r="V571" s="100" t="s">
        <v>676</v>
      </c>
      <c r="W571" s="100" t="s">
        <v>41</v>
      </c>
    </row>
    <row r="572" spans="1:23" ht="14.25">
      <c r="A572" s="100" t="str">
        <f t="shared" si="8"/>
        <v>Sawicki 31298</v>
      </c>
      <c r="B572" s="100">
        <v>12281</v>
      </c>
      <c r="C572" s="100">
        <v>31298</v>
      </c>
      <c r="D572" s="100" t="s">
        <v>771</v>
      </c>
      <c r="E572" s="100" t="s">
        <v>73</v>
      </c>
      <c r="F572" s="100" t="s">
        <v>129</v>
      </c>
      <c r="G572" s="101" t="s">
        <v>695</v>
      </c>
      <c r="H572" s="100" t="s">
        <v>676</v>
      </c>
      <c r="I572" s="100" t="s">
        <v>41</v>
      </c>
      <c r="J572" s="101">
        <v>23</v>
      </c>
      <c r="O572" s="100" t="s">
        <v>1702</v>
      </c>
      <c r="P572" s="100">
        <v>12281</v>
      </c>
      <c r="Q572" s="100">
        <v>31298</v>
      </c>
      <c r="R572" s="100" t="s">
        <v>771</v>
      </c>
      <c r="S572" s="100" t="s">
        <v>73</v>
      </c>
      <c r="T572" s="100" t="s">
        <v>129</v>
      </c>
      <c r="U572" s="101" t="s">
        <v>695</v>
      </c>
      <c r="V572" s="100" t="s">
        <v>676</v>
      </c>
      <c r="W572" s="100" t="s">
        <v>41</v>
      </c>
    </row>
    <row r="573" spans="1:23" ht="14.25">
      <c r="A573" s="100" t="str">
        <f t="shared" si="8"/>
        <v>Schrank 15251</v>
      </c>
      <c r="B573" s="100">
        <v>149064</v>
      </c>
      <c r="C573" s="100">
        <v>15251</v>
      </c>
      <c r="D573" s="100" t="s">
        <v>556</v>
      </c>
      <c r="E573" s="100" t="s">
        <v>128</v>
      </c>
      <c r="F573" s="100" t="s">
        <v>104</v>
      </c>
      <c r="G573" s="101" t="s">
        <v>694</v>
      </c>
      <c r="H573" s="100" t="s">
        <v>676</v>
      </c>
      <c r="I573" s="100" t="s">
        <v>41</v>
      </c>
      <c r="J573" s="101">
        <v>23</v>
      </c>
      <c r="O573" s="100" t="s">
        <v>1703</v>
      </c>
      <c r="P573" s="100">
        <v>149064</v>
      </c>
      <c r="Q573" s="100">
        <v>15251</v>
      </c>
      <c r="R573" s="100" t="s">
        <v>556</v>
      </c>
      <c r="S573" s="100" t="s">
        <v>128</v>
      </c>
      <c r="T573" s="100" t="s">
        <v>104</v>
      </c>
      <c r="U573" s="101" t="s">
        <v>694</v>
      </c>
      <c r="V573" s="100" t="s">
        <v>676</v>
      </c>
      <c r="W573" s="100" t="s">
        <v>41</v>
      </c>
    </row>
    <row r="574" spans="1:23" ht="14.25">
      <c r="A574" s="100" t="str">
        <f t="shared" si="8"/>
        <v>Schütz 26117</v>
      </c>
      <c r="B574" s="100">
        <v>151347</v>
      </c>
      <c r="C574" s="100">
        <v>26117</v>
      </c>
      <c r="D574" s="100" t="s">
        <v>816</v>
      </c>
      <c r="E574" s="100" t="s">
        <v>259</v>
      </c>
      <c r="F574" s="100" t="s">
        <v>125</v>
      </c>
      <c r="G574" s="101" t="s">
        <v>697</v>
      </c>
      <c r="H574" s="100" t="s">
        <v>676</v>
      </c>
      <c r="I574" s="100" t="s">
        <v>41</v>
      </c>
      <c r="J574" s="101">
        <v>23</v>
      </c>
      <c r="O574" s="100" t="s">
        <v>1704</v>
      </c>
      <c r="P574" s="100">
        <v>151347</v>
      </c>
      <c r="Q574" s="100">
        <v>26117</v>
      </c>
      <c r="R574" s="100" t="s">
        <v>816</v>
      </c>
      <c r="S574" s="100" t="s">
        <v>259</v>
      </c>
      <c r="T574" s="100" t="s">
        <v>125</v>
      </c>
      <c r="U574" s="101" t="s">
        <v>697</v>
      </c>
      <c r="V574" s="100" t="s">
        <v>676</v>
      </c>
      <c r="W574" s="100" t="s">
        <v>41</v>
      </c>
    </row>
    <row r="575" spans="1:23" ht="14.25">
      <c r="A575" s="100" t="str">
        <f t="shared" si="8"/>
        <v>Schwimmer 33131</v>
      </c>
      <c r="B575" s="100">
        <v>132547</v>
      </c>
      <c r="C575" s="100">
        <v>33131</v>
      </c>
      <c r="D575" s="100" t="s">
        <v>722</v>
      </c>
      <c r="E575" s="100" t="s">
        <v>260</v>
      </c>
      <c r="F575" s="100" t="s">
        <v>106</v>
      </c>
      <c r="G575" s="101" t="s">
        <v>694</v>
      </c>
      <c r="H575" s="100" t="s">
        <v>676</v>
      </c>
      <c r="I575" s="100" t="s">
        <v>41</v>
      </c>
      <c r="J575" s="101">
        <v>22</v>
      </c>
      <c r="O575" s="100" t="s">
        <v>1705</v>
      </c>
      <c r="P575" s="100">
        <v>132547</v>
      </c>
      <c r="Q575" s="100">
        <v>33131</v>
      </c>
      <c r="R575" s="100" t="s">
        <v>722</v>
      </c>
      <c r="S575" s="100" t="s">
        <v>260</v>
      </c>
      <c r="T575" s="100" t="s">
        <v>106</v>
      </c>
      <c r="U575" s="101" t="s">
        <v>694</v>
      </c>
      <c r="V575" s="100" t="s">
        <v>676</v>
      </c>
      <c r="W575" s="100" t="s">
        <v>41</v>
      </c>
    </row>
    <row r="576" spans="1:23" ht="14.25">
      <c r="A576" s="100" t="str">
        <f t="shared" si="8"/>
        <v>Seitz 33134</v>
      </c>
      <c r="B576" s="100">
        <v>132578</v>
      </c>
      <c r="C576" s="100">
        <v>33134</v>
      </c>
      <c r="D576" s="100" t="s">
        <v>723</v>
      </c>
      <c r="E576" s="100" t="s">
        <v>225</v>
      </c>
      <c r="F576" s="100" t="s">
        <v>104</v>
      </c>
      <c r="G576" s="101" t="s">
        <v>699</v>
      </c>
      <c r="H576" s="100" t="s">
        <v>676</v>
      </c>
      <c r="I576" s="100" t="s">
        <v>41</v>
      </c>
      <c r="J576" s="101">
        <v>22</v>
      </c>
      <c r="O576" s="100" t="s">
        <v>1706</v>
      </c>
      <c r="P576" s="100">
        <v>132578</v>
      </c>
      <c r="Q576" s="100">
        <v>33134</v>
      </c>
      <c r="R576" s="100" t="s">
        <v>723</v>
      </c>
      <c r="S576" s="100" t="s">
        <v>225</v>
      </c>
      <c r="T576" s="100" t="s">
        <v>104</v>
      </c>
      <c r="U576" s="101" t="s">
        <v>699</v>
      </c>
      <c r="V576" s="100" t="s">
        <v>676</v>
      </c>
      <c r="W576" s="100" t="s">
        <v>41</v>
      </c>
    </row>
    <row r="577" spans="1:23" ht="14.25">
      <c r="A577" s="100" t="str">
        <f t="shared" si="8"/>
        <v>Seitz 33181</v>
      </c>
      <c r="B577" s="100">
        <v>135940</v>
      </c>
      <c r="C577" s="100">
        <v>33181</v>
      </c>
      <c r="D577" s="100" t="s">
        <v>723</v>
      </c>
      <c r="E577" s="100" t="s">
        <v>421</v>
      </c>
      <c r="F577" s="100" t="s">
        <v>151</v>
      </c>
      <c r="G577" s="101" t="s">
        <v>699</v>
      </c>
      <c r="H577" s="100" t="s">
        <v>676</v>
      </c>
      <c r="I577" s="100" t="s">
        <v>41</v>
      </c>
      <c r="J577" s="101">
        <v>22</v>
      </c>
      <c r="O577" s="100" t="s">
        <v>1707</v>
      </c>
      <c r="P577" s="100">
        <v>135940</v>
      </c>
      <c r="Q577" s="100">
        <v>33181</v>
      </c>
      <c r="R577" s="100" t="s">
        <v>723</v>
      </c>
      <c r="S577" s="100" t="s">
        <v>421</v>
      </c>
      <c r="T577" s="100" t="s">
        <v>151</v>
      </c>
      <c r="U577" s="101" t="s">
        <v>699</v>
      </c>
      <c r="V577" s="100" t="s">
        <v>676</v>
      </c>
      <c r="W577" s="100" t="s">
        <v>41</v>
      </c>
    </row>
    <row r="578" spans="1:23" ht="14.25">
      <c r="A578" s="100" t="str">
        <f t="shared" si="8"/>
        <v>Siemonsen-Caldwell 10366</v>
      </c>
      <c r="B578" s="100">
        <v>106953</v>
      </c>
      <c r="C578" s="100">
        <v>10366</v>
      </c>
      <c r="D578" s="100" t="s">
        <v>852</v>
      </c>
      <c r="E578" s="100" t="s">
        <v>284</v>
      </c>
      <c r="F578" s="100" t="s">
        <v>129</v>
      </c>
      <c r="G578" s="101" t="s">
        <v>694</v>
      </c>
      <c r="H578" s="100" t="s">
        <v>676</v>
      </c>
      <c r="I578" s="100" t="s">
        <v>41</v>
      </c>
      <c r="J578" s="101">
        <v>23</v>
      </c>
      <c r="O578" s="100" t="s">
        <v>1708</v>
      </c>
      <c r="P578" s="100">
        <v>106953</v>
      </c>
      <c r="Q578" s="100">
        <v>10366</v>
      </c>
      <c r="R578" s="100" t="s">
        <v>852</v>
      </c>
      <c r="S578" s="100" t="s">
        <v>284</v>
      </c>
      <c r="T578" s="100" t="s">
        <v>129</v>
      </c>
      <c r="U578" s="101" t="s">
        <v>694</v>
      </c>
      <c r="V578" s="100" t="s">
        <v>676</v>
      </c>
      <c r="W578" s="100" t="s">
        <v>41</v>
      </c>
    </row>
    <row r="579" spans="1:23" ht="14.25">
      <c r="A579" s="100" t="str">
        <f aca="true" t="shared" si="9" ref="A579:A642">D579&amp;" "&amp;C579</f>
        <v>Stapper 15976</v>
      </c>
      <c r="B579" s="100">
        <v>149131</v>
      </c>
      <c r="C579" s="100">
        <v>15976</v>
      </c>
      <c r="D579" s="100" t="s">
        <v>1073</v>
      </c>
      <c r="E579" s="100" t="s">
        <v>239</v>
      </c>
      <c r="F579" s="100" t="s">
        <v>147</v>
      </c>
      <c r="G579" s="101" t="s">
        <v>697</v>
      </c>
      <c r="H579" s="100" t="s">
        <v>676</v>
      </c>
      <c r="I579" s="100" t="s">
        <v>41</v>
      </c>
      <c r="J579" s="101">
        <v>23</v>
      </c>
      <c r="O579" s="100" t="s">
        <v>1709</v>
      </c>
      <c r="P579" s="100">
        <v>149131</v>
      </c>
      <c r="Q579" s="100">
        <v>15976</v>
      </c>
      <c r="R579" s="100" t="s">
        <v>1073</v>
      </c>
      <c r="S579" s="100" t="s">
        <v>239</v>
      </c>
      <c r="T579" s="100" t="s">
        <v>147</v>
      </c>
      <c r="U579" s="101" t="s">
        <v>697</v>
      </c>
      <c r="V579" s="100" t="s">
        <v>676</v>
      </c>
      <c r="W579" s="100" t="s">
        <v>41</v>
      </c>
    </row>
    <row r="580" spans="1:23" ht="14.25">
      <c r="A580" s="100" t="str">
        <f t="shared" si="9"/>
        <v>Stapper 33333</v>
      </c>
      <c r="B580" s="100">
        <v>149245</v>
      </c>
      <c r="C580" s="100">
        <v>33333</v>
      </c>
      <c r="D580" s="100" t="s">
        <v>1073</v>
      </c>
      <c r="E580" s="100" t="s">
        <v>1074</v>
      </c>
      <c r="F580" s="100" t="s">
        <v>151</v>
      </c>
      <c r="G580" s="101">
        <v>0</v>
      </c>
      <c r="H580" s="100" t="s">
        <v>676</v>
      </c>
      <c r="I580" s="100" t="s">
        <v>41</v>
      </c>
      <c r="J580" s="101">
        <v>22</v>
      </c>
      <c r="O580" s="100" t="s">
        <v>1710</v>
      </c>
      <c r="P580" s="100">
        <v>149245</v>
      </c>
      <c r="Q580" s="100">
        <v>33333</v>
      </c>
      <c r="R580" s="100" t="s">
        <v>1073</v>
      </c>
      <c r="S580" s="100" t="s">
        <v>1074</v>
      </c>
      <c r="T580" s="100" t="s">
        <v>151</v>
      </c>
      <c r="U580" s="101">
        <v>0</v>
      </c>
      <c r="V580" s="100" t="s">
        <v>676</v>
      </c>
      <c r="W580" s="100" t="s">
        <v>41</v>
      </c>
    </row>
    <row r="581" spans="1:23" ht="14.25">
      <c r="A581" s="100" t="str">
        <f t="shared" si="9"/>
        <v>Tharra 15270</v>
      </c>
      <c r="B581" s="100">
        <v>147202</v>
      </c>
      <c r="C581" s="100">
        <v>15270</v>
      </c>
      <c r="D581" s="100" t="s">
        <v>559</v>
      </c>
      <c r="E581" s="100" t="s">
        <v>527</v>
      </c>
      <c r="F581" s="100" t="s">
        <v>125</v>
      </c>
      <c r="G581" s="101"/>
      <c r="H581" s="100" t="s">
        <v>676</v>
      </c>
      <c r="I581" s="100" t="s">
        <v>41</v>
      </c>
      <c r="J581" s="101">
        <v>23</v>
      </c>
      <c r="O581" s="100" t="s">
        <v>1711</v>
      </c>
      <c r="P581" s="100">
        <v>147202</v>
      </c>
      <c r="Q581" s="100">
        <v>15270</v>
      </c>
      <c r="R581" s="100" t="s">
        <v>559</v>
      </c>
      <c r="S581" s="100" t="s">
        <v>527</v>
      </c>
      <c r="T581" s="100" t="s">
        <v>125</v>
      </c>
      <c r="U581" s="101"/>
      <c r="V581" s="100" t="s">
        <v>676</v>
      </c>
      <c r="W581" s="100" t="s">
        <v>41</v>
      </c>
    </row>
    <row r="582" spans="1:23" ht="14.25">
      <c r="A582" s="100" t="str">
        <f t="shared" si="9"/>
        <v>Then 15272</v>
      </c>
      <c r="B582" s="100">
        <v>106624</v>
      </c>
      <c r="C582" s="100">
        <v>15272</v>
      </c>
      <c r="D582" s="100" t="s">
        <v>459</v>
      </c>
      <c r="E582" s="100" t="s">
        <v>251</v>
      </c>
      <c r="F582" s="100" t="s">
        <v>104</v>
      </c>
      <c r="G582" s="101" t="s">
        <v>697</v>
      </c>
      <c r="H582" s="100" t="s">
        <v>676</v>
      </c>
      <c r="I582" s="100" t="s">
        <v>41</v>
      </c>
      <c r="J582" s="101">
        <v>23</v>
      </c>
      <c r="O582" s="100" t="s">
        <v>1712</v>
      </c>
      <c r="P582" s="100">
        <v>106624</v>
      </c>
      <c r="Q582" s="100">
        <v>15272</v>
      </c>
      <c r="R582" s="100" t="s">
        <v>459</v>
      </c>
      <c r="S582" s="100" t="s">
        <v>251</v>
      </c>
      <c r="T582" s="100" t="s">
        <v>104</v>
      </c>
      <c r="U582" s="101" t="s">
        <v>697</v>
      </c>
      <c r="V582" s="100" t="s">
        <v>676</v>
      </c>
      <c r="W582" s="100" t="s">
        <v>41</v>
      </c>
    </row>
    <row r="583" spans="1:23" ht="14.25">
      <c r="A583" s="100" t="str">
        <f t="shared" si="9"/>
        <v>Then 15273</v>
      </c>
      <c r="B583" s="100">
        <v>145919</v>
      </c>
      <c r="C583" s="100">
        <v>15273</v>
      </c>
      <c r="D583" s="100" t="s">
        <v>459</v>
      </c>
      <c r="E583" s="100" t="s">
        <v>95</v>
      </c>
      <c r="F583" s="100" t="s">
        <v>104</v>
      </c>
      <c r="G583" s="101">
        <v>0</v>
      </c>
      <c r="H583" s="100" t="s">
        <v>676</v>
      </c>
      <c r="I583" s="100" t="s">
        <v>41</v>
      </c>
      <c r="J583" s="101">
        <v>23</v>
      </c>
      <c r="O583" s="100" t="s">
        <v>1713</v>
      </c>
      <c r="P583" s="100">
        <v>145919</v>
      </c>
      <c r="Q583" s="100">
        <v>15273</v>
      </c>
      <c r="R583" s="100" t="s">
        <v>459</v>
      </c>
      <c r="S583" s="100" t="s">
        <v>95</v>
      </c>
      <c r="T583" s="100" t="s">
        <v>104</v>
      </c>
      <c r="U583" s="101">
        <v>0</v>
      </c>
      <c r="V583" s="100" t="s">
        <v>676</v>
      </c>
      <c r="W583" s="100" t="s">
        <v>41</v>
      </c>
    </row>
    <row r="584" spans="1:23" ht="14.25">
      <c r="A584" s="100" t="str">
        <f t="shared" si="9"/>
        <v>Timter 15284</v>
      </c>
      <c r="B584" s="100">
        <v>151344</v>
      </c>
      <c r="C584" s="100">
        <v>15284</v>
      </c>
      <c r="D584" s="100" t="s">
        <v>404</v>
      </c>
      <c r="E584" s="100" t="s">
        <v>405</v>
      </c>
      <c r="F584" s="100" t="s">
        <v>129</v>
      </c>
      <c r="G584" s="101" t="s">
        <v>695</v>
      </c>
      <c r="H584" s="100" t="s">
        <v>676</v>
      </c>
      <c r="I584" s="100" t="s">
        <v>41</v>
      </c>
      <c r="J584" s="101">
        <v>23</v>
      </c>
      <c r="O584" s="100" t="s">
        <v>1714</v>
      </c>
      <c r="P584" s="100">
        <v>151344</v>
      </c>
      <c r="Q584" s="100">
        <v>15284</v>
      </c>
      <c r="R584" s="100" t="s">
        <v>404</v>
      </c>
      <c r="S584" s="100" t="s">
        <v>405</v>
      </c>
      <c r="T584" s="100" t="s">
        <v>129</v>
      </c>
      <c r="U584" s="101" t="s">
        <v>695</v>
      </c>
      <c r="V584" s="100" t="s">
        <v>676</v>
      </c>
      <c r="W584" s="100" t="s">
        <v>41</v>
      </c>
    </row>
    <row r="585" spans="1:23" ht="14.25">
      <c r="A585" s="100" t="str">
        <f t="shared" si="9"/>
        <v>Tross 33323</v>
      </c>
      <c r="B585" s="100">
        <v>147302</v>
      </c>
      <c r="C585" s="100">
        <v>33323</v>
      </c>
      <c r="D585" s="100" t="s">
        <v>735</v>
      </c>
      <c r="E585" s="100" t="s">
        <v>1062</v>
      </c>
      <c r="F585" s="100" t="s">
        <v>104</v>
      </c>
      <c r="G585" s="101">
        <v>0</v>
      </c>
      <c r="H585" s="100" t="s">
        <v>676</v>
      </c>
      <c r="I585" s="100" t="s">
        <v>41</v>
      </c>
      <c r="J585" s="101">
        <v>23</v>
      </c>
      <c r="O585" s="100" t="s">
        <v>1715</v>
      </c>
      <c r="P585" s="100">
        <v>147302</v>
      </c>
      <c r="Q585" s="100">
        <v>33323</v>
      </c>
      <c r="R585" s="100" t="s">
        <v>735</v>
      </c>
      <c r="S585" s="100" t="s">
        <v>1062</v>
      </c>
      <c r="T585" s="100" t="s">
        <v>104</v>
      </c>
      <c r="U585" s="101">
        <v>0</v>
      </c>
      <c r="V585" s="100" t="s">
        <v>676</v>
      </c>
      <c r="W585" s="100" t="s">
        <v>41</v>
      </c>
    </row>
    <row r="586" spans="1:23" ht="14.25">
      <c r="A586" s="100" t="str">
        <f t="shared" si="9"/>
        <v>Beyertt 33331</v>
      </c>
      <c r="B586" s="100">
        <v>149144</v>
      </c>
      <c r="C586" s="100">
        <v>33331</v>
      </c>
      <c r="D586" s="100" t="s">
        <v>1075</v>
      </c>
      <c r="E586" s="100" t="s">
        <v>368</v>
      </c>
      <c r="F586" s="100" t="s">
        <v>147</v>
      </c>
      <c r="G586" s="101"/>
      <c r="H586" s="100" t="s">
        <v>677</v>
      </c>
      <c r="I586" s="100" t="s">
        <v>42</v>
      </c>
      <c r="J586" s="101">
        <v>22</v>
      </c>
      <c r="O586" s="100" t="s">
        <v>1716</v>
      </c>
      <c r="P586" s="100">
        <v>149144</v>
      </c>
      <c r="Q586" s="100">
        <v>33331</v>
      </c>
      <c r="R586" s="100" t="s">
        <v>1075</v>
      </c>
      <c r="S586" s="100" t="s">
        <v>368</v>
      </c>
      <c r="T586" s="100" t="s">
        <v>147</v>
      </c>
      <c r="U586" s="101"/>
      <c r="V586" s="100" t="s">
        <v>677</v>
      </c>
      <c r="W586" s="100" t="s">
        <v>42</v>
      </c>
    </row>
    <row r="587" spans="1:23" ht="14.25">
      <c r="A587" s="100" t="str">
        <f t="shared" si="9"/>
        <v>Cabrera Tudela 8176</v>
      </c>
      <c r="B587" s="100">
        <v>106539</v>
      </c>
      <c r="C587" s="100">
        <v>8176</v>
      </c>
      <c r="D587" s="100" t="s">
        <v>583</v>
      </c>
      <c r="E587" s="100" t="s">
        <v>293</v>
      </c>
      <c r="F587" s="100" t="s">
        <v>1076</v>
      </c>
      <c r="G587" s="101" t="s">
        <v>694</v>
      </c>
      <c r="H587" s="100" t="s">
        <v>677</v>
      </c>
      <c r="I587" s="100" t="s">
        <v>42</v>
      </c>
      <c r="J587" s="101">
        <v>22</v>
      </c>
      <c r="O587" s="100" t="s">
        <v>1717</v>
      </c>
      <c r="P587" s="100">
        <v>106539</v>
      </c>
      <c r="Q587" s="100">
        <v>8176</v>
      </c>
      <c r="R587" s="100" t="s">
        <v>583</v>
      </c>
      <c r="S587" s="100" t="s">
        <v>293</v>
      </c>
      <c r="T587" s="100" t="s">
        <v>1076</v>
      </c>
      <c r="U587" s="101" t="s">
        <v>694</v>
      </c>
      <c r="V587" s="100" t="s">
        <v>677</v>
      </c>
      <c r="W587" s="100" t="s">
        <v>42</v>
      </c>
    </row>
    <row r="588" spans="1:23" ht="14.25">
      <c r="A588" s="100" t="str">
        <f t="shared" si="9"/>
        <v>Cussler 15784</v>
      </c>
      <c r="B588" s="100">
        <v>39634</v>
      </c>
      <c r="C588" s="100">
        <v>15784</v>
      </c>
      <c r="D588" s="100" t="s">
        <v>584</v>
      </c>
      <c r="E588" s="100" t="s">
        <v>108</v>
      </c>
      <c r="F588" s="100" t="s">
        <v>118</v>
      </c>
      <c r="G588" s="101"/>
      <c r="H588" s="100" t="s">
        <v>677</v>
      </c>
      <c r="I588" s="100" t="s">
        <v>42</v>
      </c>
      <c r="J588" s="101">
        <v>22</v>
      </c>
      <c r="O588" s="100" t="s">
        <v>1718</v>
      </c>
      <c r="P588" s="100">
        <v>39634</v>
      </c>
      <c r="Q588" s="100">
        <v>15784</v>
      </c>
      <c r="R588" s="100" t="s">
        <v>584</v>
      </c>
      <c r="S588" s="100" t="s">
        <v>108</v>
      </c>
      <c r="T588" s="100" t="s">
        <v>118</v>
      </c>
      <c r="U588" s="101"/>
      <c r="V588" s="100" t="s">
        <v>677</v>
      </c>
      <c r="W588" s="100" t="s">
        <v>42</v>
      </c>
    </row>
    <row r="589" spans="1:23" ht="14.25">
      <c r="A589" s="100" t="str">
        <f t="shared" si="9"/>
        <v>Da Silva Gomes 33255</v>
      </c>
      <c r="B589" s="100">
        <v>143040</v>
      </c>
      <c r="C589" s="100">
        <v>33255</v>
      </c>
      <c r="D589" s="100" t="s">
        <v>882</v>
      </c>
      <c r="E589" s="100" t="s">
        <v>833</v>
      </c>
      <c r="F589" s="100" t="s">
        <v>148</v>
      </c>
      <c r="G589" s="101" t="s">
        <v>698</v>
      </c>
      <c r="H589" s="100" t="s">
        <v>677</v>
      </c>
      <c r="I589" s="100" t="s">
        <v>42</v>
      </c>
      <c r="J589" s="101">
        <v>22</v>
      </c>
      <c r="O589" s="100" t="s">
        <v>1719</v>
      </c>
      <c r="P589" s="100">
        <v>143040</v>
      </c>
      <c r="Q589" s="100">
        <v>33255</v>
      </c>
      <c r="R589" s="100" t="s">
        <v>882</v>
      </c>
      <c r="S589" s="100" t="s">
        <v>833</v>
      </c>
      <c r="T589" s="100" t="s">
        <v>148</v>
      </c>
      <c r="U589" s="101" t="s">
        <v>698</v>
      </c>
      <c r="V589" s="100" t="s">
        <v>677</v>
      </c>
      <c r="W589" s="100" t="s">
        <v>42</v>
      </c>
    </row>
    <row r="590" spans="1:23" ht="14.25">
      <c r="A590" s="100" t="str">
        <f t="shared" si="9"/>
        <v>Da Silva Gomes 33293</v>
      </c>
      <c r="B590" s="100">
        <v>147210</v>
      </c>
      <c r="C590" s="100">
        <v>33293</v>
      </c>
      <c r="D590" s="100" t="s">
        <v>882</v>
      </c>
      <c r="E590" s="100" t="s">
        <v>934</v>
      </c>
      <c r="F590" s="100" t="s">
        <v>147</v>
      </c>
      <c r="G590" s="101" t="s">
        <v>699</v>
      </c>
      <c r="H590" s="100" t="s">
        <v>677</v>
      </c>
      <c r="I590" s="100" t="s">
        <v>42</v>
      </c>
      <c r="J590" s="101">
        <v>22</v>
      </c>
      <c r="O590" s="100" t="s">
        <v>1720</v>
      </c>
      <c r="P590" s="100">
        <v>147210</v>
      </c>
      <c r="Q590" s="100">
        <v>33293</v>
      </c>
      <c r="R590" s="100" t="s">
        <v>882</v>
      </c>
      <c r="S590" s="100" t="s">
        <v>934</v>
      </c>
      <c r="T590" s="100" t="s">
        <v>147</v>
      </c>
      <c r="U590" s="101" t="s">
        <v>699</v>
      </c>
      <c r="V590" s="100" t="s">
        <v>677</v>
      </c>
      <c r="W590" s="100" t="s">
        <v>42</v>
      </c>
    </row>
    <row r="591" spans="1:23" ht="14.25">
      <c r="A591" s="100" t="str">
        <f t="shared" si="9"/>
        <v>Denbrock 33337</v>
      </c>
      <c r="B591" s="100">
        <v>149921</v>
      </c>
      <c r="C591" s="100">
        <v>33337</v>
      </c>
      <c r="D591" s="100" t="s">
        <v>1077</v>
      </c>
      <c r="E591" s="100" t="s">
        <v>929</v>
      </c>
      <c r="F591" s="100" t="s">
        <v>106</v>
      </c>
      <c r="G591" s="101">
        <v>0</v>
      </c>
      <c r="H591" s="100" t="s">
        <v>677</v>
      </c>
      <c r="I591" s="100" t="s">
        <v>42</v>
      </c>
      <c r="J591" s="101">
        <v>22</v>
      </c>
      <c r="O591" s="100" t="s">
        <v>1721</v>
      </c>
      <c r="P591" s="100">
        <v>149921</v>
      </c>
      <c r="Q591" s="100">
        <v>33337</v>
      </c>
      <c r="R591" s="100" t="s">
        <v>1077</v>
      </c>
      <c r="S591" s="100" t="s">
        <v>929</v>
      </c>
      <c r="T591" s="100" t="s">
        <v>106</v>
      </c>
      <c r="U591" s="101">
        <v>0</v>
      </c>
      <c r="V591" s="100" t="s">
        <v>677</v>
      </c>
      <c r="W591" s="100" t="s">
        <v>42</v>
      </c>
    </row>
    <row r="592" spans="1:23" ht="14.25">
      <c r="A592" s="100" t="str">
        <f t="shared" si="9"/>
        <v>Derleth 33067</v>
      </c>
      <c r="B592" s="100">
        <v>106996</v>
      </c>
      <c r="C592" s="100">
        <v>33067</v>
      </c>
      <c r="D592" s="100" t="s">
        <v>585</v>
      </c>
      <c r="E592" s="100" t="s">
        <v>150</v>
      </c>
      <c r="F592" s="100" t="s">
        <v>106</v>
      </c>
      <c r="G592" s="101" t="s">
        <v>698</v>
      </c>
      <c r="H592" s="100" t="s">
        <v>677</v>
      </c>
      <c r="I592" s="100" t="s">
        <v>42</v>
      </c>
      <c r="J592" s="101">
        <v>22</v>
      </c>
      <c r="O592" s="100" t="s">
        <v>1722</v>
      </c>
      <c r="P592" s="100">
        <v>106996</v>
      </c>
      <c r="Q592" s="100">
        <v>33067</v>
      </c>
      <c r="R592" s="100" t="s">
        <v>585</v>
      </c>
      <c r="S592" s="100" t="s">
        <v>150</v>
      </c>
      <c r="T592" s="100" t="s">
        <v>106</v>
      </c>
      <c r="U592" s="101" t="s">
        <v>698</v>
      </c>
      <c r="V592" s="100" t="s">
        <v>677</v>
      </c>
      <c r="W592" s="100" t="s">
        <v>42</v>
      </c>
    </row>
    <row r="593" spans="1:23" ht="14.25">
      <c r="A593" s="100" t="str">
        <f t="shared" si="9"/>
        <v>Desiderio 8225</v>
      </c>
      <c r="B593" s="100">
        <v>149100</v>
      </c>
      <c r="C593" s="100">
        <v>8225</v>
      </c>
      <c r="D593" s="100" t="s">
        <v>586</v>
      </c>
      <c r="E593" s="100" t="s">
        <v>587</v>
      </c>
      <c r="F593" s="100" t="s">
        <v>125</v>
      </c>
      <c r="G593" s="101" t="s">
        <v>696</v>
      </c>
      <c r="H593" s="100" t="s">
        <v>677</v>
      </c>
      <c r="I593" s="100" t="s">
        <v>42</v>
      </c>
      <c r="J593" s="101">
        <v>22</v>
      </c>
      <c r="O593" s="100" t="s">
        <v>1723</v>
      </c>
      <c r="P593" s="100">
        <v>149100</v>
      </c>
      <c r="Q593" s="100">
        <v>8225</v>
      </c>
      <c r="R593" s="100" t="s">
        <v>586</v>
      </c>
      <c r="S593" s="100" t="s">
        <v>587</v>
      </c>
      <c r="T593" s="100" t="s">
        <v>125</v>
      </c>
      <c r="U593" s="101" t="s">
        <v>696</v>
      </c>
      <c r="V593" s="100" t="s">
        <v>677</v>
      </c>
      <c r="W593" s="100" t="s">
        <v>42</v>
      </c>
    </row>
    <row r="594" spans="1:23" ht="14.25">
      <c r="A594" s="100" t="str">
        <f t="shared" si="9"/>
        <v>Doffin 33061</v>
      </c>
      <c r="B594" s="100">
        <v>106989</v>
      </c>
      <c r="C594" s="100">
        <v>33061</v>
      </c>
      <c r="D594" s="100" t="s">
        <v>377</v>
      </c>
      <c r="E594" s="100" t="s">
        <v>378</v>
      </c>
      <c r="F594" s="100" t="s">
        <v>129</v>
      </c>
      <c r="G594" s="101" t="s">
        <v>694</v>
      </c>
      <c r="H594" s="100" t="s">
        <v>677</v>
      </c>
      <c r="I594" s="100" t="s">
        <v>42</v>
      </c>
      <c r="J594" s="101">
        <v>22</v>
      </c>
      <c r="O594" s="100" t="s">
        <v>1724</v>
      </c>
      <c r="P594" s="100">
        <v>106989</v>
      </c>
      <c r="Q594" s="100">
        <v>33061</v>
      </c>
      <c r="R594" s="100" t="s">
        <v>377</v>
      </c>
      <c r="S594" s="100" t="s">
        <v>378</v>
      </c>
      <c r="T594" s="100" t="s">
        <v>129</v>
      </c>
      <c r="U594" s="101" t="s">
        <v>694</v>
      </c>
      <c r="V594" s="100" t="s">
        <v>677</v>
      </c>
      <c r="W594" s="100" t="s">
        <v>42</v>
      </c>
    </row>
    <row r="595" spans="1:23" ht="14.25">
      <c r="A595" s="100" t="str">
        <f t="shared" si="9"/>
        <v>Engisch 8276</v>
      </c>
      <c r="B595" s="100">
        <v>106540</v>
      </c>
      <c r="C595" s="100">
        <v>8276</v>
      </c>
      <c r="D595" s="100" t="s">
        <v>588</v>
      </c>
      <c r="E595" s="100" t="s">
        <v>335</v>
      </c>
      <c r="F595" s="100" t="s">
        <v>118</v>
      </c>
      <c r="G595" s="101" t="s">
        <v>976</v>
      </c>
      <c r="H595" s="100" t="s">
        <v>677</v>
      </c>
      <c r="I595" s="100" t="s">
        <v>42</v>
      </c>
      <c r="J595" s="101">
        <v>22</v>
      </c>
      <c r="O595" s="100" t="s">
        <v>1725</v>
      </c>
      <c r="P595" s="100">
        <v>106540</v>
      </c>
      <c r="Q595" s="100">
        <v>8276</v>
      </c>
      <c r="R595" s="100" t="s">
        <v>588</v>
      </c>
      <c r="S595" s="100" t="s">
        <v>335</v>
      </c>
      <c r="T595" s="100" t="s">
        <v>118</v>
      </c>
      <c r="U595" s="101" t="s">
        <v>976</v>
      </c>
      <c r="V595" s="100" t="s">
        <v>677</v>
      </c>
      <c r="W595" s="100" t="s">
        <v>42</v>
      </c>
    </row>
    <row r="596" spans="1:23" ht="14.25">
      <c r="A596" s="100" t="str">
        <f t="shared" si="9"/>
        <v>Fleischhacker 15935</v>
      </c>
      <c r="B596" s="100">
        <v>67549</v>
      </c>
      <c r="C596" s="100">
        <v>15935</v>
      </c>
      <c r="D596" s="100" t="s">
        <v>609</v>
      </c>
      <c r="E596" s="100" t="s">
        <v>150</v>
      </c>
      <c r="F596" s="100" t="s">
        <v>106</v>
      </c>
      <c r="G596" s="101" t="s">
        <v>697</v>
      </c>
      <c r="H596" s="100" t="s">
        <v>677</v>
      </c>
      <c r="I596" s="100" t="s">
        <v>42</v>
      </c>
      <c r="J596" s="101">
        <v>22</v>
      </c>
      <c r="O596" s="100" t="s">
        <v>1726</v>
      </c>
      <c r="P596" s="100">
        <v>67549</v>
      </c>
      <c r="Q596" s="100">
        <v>15935</v>
      </c>
      <c r="R596" s="100" t="s">
        <v>609</v>
      </c>
      <c r="S596" s="100" t="s">
        <v>150</v>
      </c>
      <c r="T596" s="100" t="s">
        <v>106</v>
      </c>
      <c r="U596" s="101" t="s">
        <v>697</v>
      </c>
      <c r="V596" s="100" t="s">
        <v>677</v>
      </c>
      <c r="W596" s="100" t="s">
        <v>42</v>
      </c>
    </row>
    <row r="597" spans="1:23" ht="14.25">
      <c r="A597" s="100" t="str">
        <f t="shared" si="9"/>
        <v>Ginting 8393</v>
      </c>
      <c r="B597" s="100">
        <v>147207</v>
      </c>
      <c r="C597" s="100">
        <v>8393</v>
      </c>
      <c r="D597" s="100" t="s">
        <v>909</v>
      </c>
      <c r="E597" s="100" t="s">
        <v>910</v>
      </c>
      <c r="F597" s="100" t="s">
        <v>104</v>
      </c>
      <c r="G597" s="101" t="s">
        <v>699</v>
      </c>
      <c r="H597" s="100" t="s">
        <v>677</v>
      </c>
      <c r="I597" s="100" t="s">
        <v>42</v>
      </c>
      <c r="J597" s="101">
        <v>22</v>
      </c>
      <c r="O597" s="100" t="s">
        <v>1727</v>
      </c>
      <c r="P597" s="100">
        <v>147207</v>
      </c>
      <c r="Q597" s="100">
        <v>8393</v>
      </c>
      <c r="R597" s="100" t="s">
        <v>909</v>
      </c>
      <c r="S597" s="100" t="s">
        <v>910</v>
      </c>
      <c r="T597" s="100" t="s">
        <v>104</v>
      </c>
      <c r="U597" s="101" t="s">
        <v>699</v>
      </c>
      <c r="V597" s="100" t="s">
        <v>677</v>
      </c>
      <c r="W597" s="100" t="s">
        <v>42</v>
      </c>
    </row>
    <row r="598" spans="1:23" ht="14.25">
      <c r="A598" s="100" t="str">
        <f t="shared" si="9"/>
        <v>Held 8490</v>
      </c>
      <c r="B598" s="100">
        <v>106542</v>
      </c>
      <c r="C598" s="100">
        <v>8490</v>
      </c>
      <c r="D598" s="100" t="s">
        <v>222</v>
      </c>
      <c r="E598" s="100" t="s">
        <v>589</v>
      </c>
      <c r="F598" s="100" t="s">
        <v>118</v>
      </c>
      <c r="G598" s="101" t="s">
        <v>699</v>
      </c>
      <c r="H598" s="100" t="s">
        <v>677</v>
      </c>
      <c r="I598" s="100" t="s">
        <v>42</v>
      </c>
      <c r="J598" s="101">
        <v>22</v>
      </c>
      <c r="O598" s="100" t="s">
        <v>1728</v>
      </c>
      <c r="P598" s="100">
        <v>106542</v>
      </c>
      <c r="Q598" s="100">
        <v>8490</v>
      </c>
      <c r="R598" s="100" t="s">
        <v>222</v>
      </c>
      <c r="S598" s="100" t="s">
        <v>589</v>
      </c>
      <c r="T598" s="100" t="s">
        <v>118</v>
      </c>
      <c r="U598" s="101" t="s">
        <v>699</v>
      </c>
      <c r="V598" s="100" t="s">
        <v>677</v>
      </c>
      <c r="W598" s="100" t="s">
        <v>42</v>
      </c>
    </row>
    <row r="599" spans="1:23" ht="14.25">
      <c r="A599" s="100" t="str">
        <f t="shared" si="9"/>
        <v>Hilger 8539</v>
      </c>
      <c r="B599" s="100">
        <v>106544</v>
      </c>
      <c r="C599" s="100">
        <v>8539</v>
      </c>
      <c r="D599" s="100" t="s">
        <v>590</v>
      </c>
      <c r="E599" s="100" t="s">
        <v>567</v>
      </c>
      <c r="F599" s="100" t="s">
        <v>104</v>
      </c>
      <c r="G599" s="101" t="s">
        <v>694</v>
      </c>
      <c r="H599" s="100" t="s">
        <v>677</v>
      </c>
      <c r="I599" s="100" t="s">
        <v>42</v>
      </c>
      <c r="J599" s="101">
        <v>22</v>
      </c>
      <c r="O599" s="100" t="s">
        <v>1729</v>
      </c>
      <c r="P599" s="100">
        <v>106544</v>
      </c>
      <c r="Q599" s="100">
        <v>8539</v>
      </c>
      <c r="R599" s="100" t="s">
        <v>590</v>
      </c>
      <c r="S599" s="100" t="s">
        <v>567</v>
      </c>
      <c r="T599" s="100" t="s">
        <v>104</v>
      </c>
      <c r="U599" s="101" t="s">
        <v>694</v>
      </c>
      <c r="V599" s="100" t="s">
        <v>677</v>
      </c>
      <c r="W599" s="100" t="s">
        <v>42</v>
      </c>
    </row>
    <row r="600" spans="1:23" ht="14.25">
      <c r="A600" s="100" t="str">
        <f t="shared" si="9"/>
        <v>Hormann 8561</v>
      </c>
      <c r="B600" s="100">
        <v>140051</v>
      </c>
      <c r="C600" s="100">
        <v>8561</v>
      </c>
      <c r="D600" s="100" t="s">
        <v>1078</v>
      </c>
      <c r="E600" s="100" t="s">
        <v>1079</v>
      </c>
      <c r="F600" s="100" t="s">
        <v>129</v>
      </c>
      <c r="G600" s="101">
        <v>0</v>
      </c>
      <c r="H600" s="100" t="s">
        <v>677</v>
      </c>
      <c r="I600" s="100" t="s">
        <v>42</v>
      </c>
      <c r="J600" s="101">
        <v>22</v>
      </c>
      <c r="O600" s="100" t="s">
        <v>1730</v>
      </c>
      <c r="P600" s="100">
        <v>140051</v>
      </c>
      <c r="Q600" s="100">
        <v>8561</v>
      </c>
      <c r="R600" s="100" t="s">
        <v>1078</v>
      </c>
      <c r="S600" s="100" t="s">
        <v>1079</v>
      </c>
      <c r="T600" s="100" t="s">
        <v>129</v>
      </c>
      <c r="U600" s="101">
        <v>0</v>
      </c>
      <c r="V600" s="100" t="s">
        <v>677</v>
      </c>
      <c r="W600" s="100" t="s">
        <v>42</v>
      </c>
    </row>
    <row r="601" spans="1:23" ht="14.25">
      <c r="A601" s="100" t="str">
        <f t="shared" si="9"/>
        <v>Jourdan 33032</v>
      </c>
      <c r="B601" s="100">
        <v>106926</v>
      </c>
      <c r="C601" s="100">
        <v>33032</v>
      </c>
      <c r="D601" s="100" t="s">
        <v>591</v>
      </c>
      <c r="E601" s="100" t="s">
        <v>416</v>
      </c>
      <c r="F601" s="100" t="s">
        <v>104</v>
      </c>
      <c r="G601" s="101" t="s">
        <v>694</v>
      </c>
      <c r="H601" s="100" t="s">
        <v>677</v>
      </c>
      <c r="I601" s="100" t="s">
        <v>42</v>
      </c>
      <c r="J601" s="101">
        <v>22</v>
      </c>
      <c r="O601" s="100" t="s">
        <v>1731</v>
      </c>
      <c r="P601" s="100">
        <v>106926</v>
      </c>
      <c r="Q601" s="100">
        <v>33032</v>
      </c>
      <c r="R601" s="100" t="s">
        <v>591</v>
      </c>
      <c r="S601" s="100" t="s">
        <v>416</v>
      </c>
      <c r="T601" s="100" t="s">
        <v>104</v>
      </c>
      <c r="U601" s="101" t="s">
        <v>694</v>
      </c>
      <c r="V601" s="100" t="s">
        <v>677</v>
      </c>
      <c r="W601" s="100" t="s">
        <v>42</v>
      </c>
    </row>
    <row r="602" spans="1:23" ht="14.25">
      <c r="A602" s="100" t="str">
        <f t="shared" si="9"/>
        <v>Kvocka 33256</v>
      </c>
      <c r="B602" s="100">
        <v>143041</v>
      </c>
      <c r="C602" s="100">
        <v>33256</v>
      </c>
      <c r="D602" s="100" t="s">
        <v>883</v>
      </c>
      <c r="E602" s="100" t="s">
        <v>884</v>
      </c>
      <c r="F602" s="100" t="s">
        <v>148</v>
      </c>
      <c r="G602" s="101" t="s">
        <v>699</v>
      </c>
      <c r="H602" s="100" t="s">
        <v>677</v>
      </c>
      <c r="I602" s="100" t="s">
        <v>42</v>
      </c>
      <c r="J602" s="101">
        <v>22</v>
      </c>
      <c r="O602" s="100" t="s">
        <v>1732</v>
      </c>
      <c r="P602" s="100">
        <v>143041</v>
      </c>
      <c r="Q602" s="100">
        <v>33256</v>
      </c>
      <c r="R602" s="100" t="s">
        <v>883</v>
      </c>
      <c r="S602" s="100" t="s">
        <v>884</v>
      </c>
      <c r="T602" s="100" t="s">
        <v>148</v>
      </c>
      <c r="U602" s="101" t="s">
        <v>699</v>
      </c>
      <c r="V602" s="100" t="s">
        <v>677</v>
      </c>
      <c r="W602" s="100" t="s">
        <v>42</v>
      </c>
    </row>
    <row r="603" spans="1:23" ht="14.25">
      <c r="A603" s="100" t="str">
        <f t="shared" si="9"/>
        <v>Lebkücher 26651</v>
      </c>
      <c r="B603" s="100">
        <v>127817</v>
      </c>
      <c r="C603" s="100">
        <v>26651</v>
      </c>
      <c r="D603" s="100" t="s">
        <v>885</v>
      </c>
      <c r="E603" s="100" t="s">
        <v>161</v>
      </c>
      <c r="F603" s="100" t="s">
        <v>106</v>
      </c>
      <c r="G603" s="101" t="s">
        <v>697</v>
      </c>
      <c r="H603" s="100" t="s">
        <v>677</v>
      </c>
      <c r="I603" s="100" t="s">
        <v>42</v>
      </c>
      <c r="J603" s="101">
        <v>22</v>
      </c>
      <c r="O603" s="100" t="s">
        <v>1733</v>
      </c>
      <c r="P603" s="100">
        <v>127817</v>
      </c>
      <c r="Q603" s="100">
        <v>26651</v>
      </c>
      <c r="R603" s="100" t="s">
        <v>885</v>
      </c>
      <c r="S603" s="100" t="s">
        <v>161</v>
      </c>
      <c r="T603" s="100" t="s">
        <v>106</v>
      </c>
      <c r="U603" s="101" t="s">
        <v>697</v>
      </c>
      <c r="V603" s="100" t="s">
        <v>677</v>
      </c>
      <c r="W603" s="100" t="s">
        <v>42</v>
      </c>
    </row>
    <row r="604" spans="1:23" ht="14.25">
      <c r="A604" s="100" t="str">
        <f t="shared" si="9"/>
        <v>Lella 33048</v>
      </c>
      <c r="B604" s="100">
        <v>106968</v>
      </c>
      <c r="C604" s="100">
        <v>33048</v>
      </c>
      <c r="D604" s="100" t="s">
        <v>593</v>
      </c>
      <c r="E604" s="100" t="s">
        <v>594</v>
      </c>
      <c r="F604" s="100" t="s">
        <v>106</v>
      </c>
      <c r="G604" s="101" t="s">
        <v>694</v>
      </c>
      <c r="H604" s="100" t="s">
        <v>677</v>
      </c>
      <c r="I604" s="100" t="s">
        <v>42</v>
      </c>
      <c r="J604" s="101">
        <v>22</v>
      </c>
      <c r="O604" s="100" t="s">
        <v>1734</v>
      </c>
      <c r="P604" s="100">
        <v>106968</v>
      </c>
      <c r="Q604" s="100">
        <v>33048</v>
      </c>
      <c r="R604" s="100" t="s">
        <v>593</v>
      </c>
      <c r="S604" s="100" t="s">
        <v>594</v>
      </c>
      <c r="T604" s="100" t="s">
        <v>106</v>
      </c>
      <c r="U604" s="101" t="s">
        <v>694</v>
      </c>
      <c r="V604" s="100" t="s">
        <v>677</v>
      </c>
      <c r="W604" s="100" t="s">
        <v>42</v>
      </c>
    </row>
    <row r="605" spans="1:23" ht="14.25">
      <c r="A605" s="100" t="str">
        <f t="shared" si="9"/>
        <v>Lopez Rodrigues 8755</v>
      </c>
      <c r="B605" s="100">
        <v>106545</v>
      </c>
      <c r="C605" s="100">
        <v>8755</v>
      </c>
      <c r="D605" s="100" t="s">
        <v>595</v>
      </c>
      <c r="E605" s="100" t="s">
        <v>596</v>
      </c>
      <c r="F605" s="100" t="s">
        <v>125</v>
      </c>
      <c r="G605" s="101" t="s">
        <v>694</v>
      </c>
      <c r="H605" s="100" t="s">
        <v>677</v>
      </c>
      <c r="I605" s="100" t="s">
        <v>42</v>
      </c>
      <c r="J605" s="101">
        <v>22</v>
      </c>
      <c r="O605" s="100" t="s">
        <v>1735</v>
      </c>
      <c r="P605" s="100">
        <v>106545</v>
      </c>
      <c r="Q605" s="100">
        <v>8755</v>
      </c>
      <c r="R605" s="100" t="s">
        <v>595</v>
      </c>
      <c r="S605" s="100" t="s">
        <v>596</v>
      </c>
      <c r="T605" s="100" t="s">
        <v>125</v>
      </c>
      <c r="U605" s="101" t="s">
        <v>694</v>
      </c>
      <c r="V605" s="100" t="s">
        <v>677</v>
      </c>
      <c r="W605" s="100" t="s">
        <v>42</v>
      </c>
    </row>
    <row r="606" spans="1:23" ht="14.25">
      <c r="A606" s="100" t="str">
        <f t="shared" si="9"/>
        <v>Lopez y Zuvita 10604</v>
      </c>
      <c r="B606" s="100">
        <v>140142</v>
      </c>
      <c r="C606" s="100">
        <v>10604</v>
      </c>
      <c r="D606" s="100" t="s">
        <v>886</v>
      </c>
      <c r="E606" s="100" t="s">
        <v>214</v>
      </c>
      <c r="F606" s="100" t="s">
        <v>106</v>
      </c>
      <c r="G606" s="101" t="s">
        <v>976</v>
      </c>
      <c r="H606" s="100" t="s">
        <v>677</v>
      </c>
      <c r="I606" s="100" t="s">
        <v>42</v>
      </c>
      <c r="J606" s="101">
        <v>22</v>
      </c>
      <c r="O606" s="100" t="s">
        <v>1736</v>
      </c>
      <c r="P606" s="100">
        <v>140142</v>
      </c>
      <c r="Q606" s="100">
        <v>10604</v>
      </c>
      <c r="R606" s="100" t="s">
        <v>886</v>
      </c>
      <c r="S606" s="100" t="s">
        <v>214</v>
      </c>
      <c r="T606" s="100" t="s">
        <v>106</v>
      </c>
      <c r="U606" s="101" t="s">
        <v>976</v>
      </c>
      <c r="V606" s="100" t="s">
        <v>677</v>
      </c>
      <c r="W606" s="100" t="s">
        <v>42</v>
      </c>
    </row>
    <row r="607" spans="1:23" ht="14.25">
      <c r="A607" s="100" t="str">
        <f t="shared" si="9"/>
        <v>Mank 8778</v>
      </c>
      <c r="B607" s="100">
        <v>88694</v>
      </c>
      <c r="C607" s="100">
        <v>8778</v>
      </c>
      <c r="D607" s="100" t="s">
        <v>81</v>
      </c>
      <c r="E607" s="100" t="s">
        <v>74</v>
      </c>
      <c r="F607" s="100" t="s">
        <v>125</v>
      </c>
      <c r="G607" s="101" t="s">
        <v>699</v>
      </c>
      <c r="H607" s="100" t="s">
        <v>677</v>
      </c>
      <c r="I607" s="100" t="s">
        <v>42</v>
      </c>
      <c r="J607" s="101">
        <v>22</v>
      </c>
      <c r="O607" s="100" t="s">
        <v>1737</v>
      </c>
      <c r="P607" s="100">
        <v>88694</v>
      </c>
      <c r="Q607" s="100">
        <v>8778</v>
      </c>
      <c r="R607" s="100" t="s">
        <v>81</v>
      </c>
      <c r="S607" s="100" t="s">
        <v>74</v>
      </c>
      <c r="T607" s="100" t="s">
        <v>125</v>
      </c>
      <c r="U607" s="101" t="s">
        <v>699</v>
      </c>
      <c r="V607" s="100" t="s">
        <v>677</v>
      </c>
      <c r="W607" s="100" t="s">
        <v>42</v>
      </c>
    </row>
    <row r="608" spans="1:23" ht="14.25">
      <c r="A608" s="100" t="str">
        <f t="shared" si="9"/>
        <v>Nguyen 33233</v>
      </c>
      <c r="B608" s="100">
        <v>140140</v>
      </c>
      <c r="C608" s="100">
        <v>33233</v>
      </c>
      <c r="D608" s="100" t="s">
        <v>887</v>
      </c>
      <c r="E608" s="100" t="s">
        <v>322</v>
      </c>
      <c r="F608" s="100" t="s">
        <v>147</v>
      </c>
      <c r="G608" s="101" t="s">
        <v>699</v>
      </c>
      <c r="H608" s="100" t="s">
        <v>677</v>
      </c>
      <c r="I608" s="100" t="s">
        <v>42</v>
      </c>
      <c r="J608" s="101">
        <v>22</v>
      </c>
      <c r="O608" s="100" t="s">
        <v>1738</v>
      </c>
      <c r="P608" s="100">
        <v>140140</v>
      </c>
      <c r="Q608" s="100">
        <v>33233</v>
      </c>
      <c r="R608" s="100" t="s">
        <v>887</v>
      </c>
      <c r="S608" s="100" t="s">
        <v>322</v>
      </c>
      <c r="T608" s="100" t="s">
        <v>147</v>
      </c>
      <c r="U608" s="101" t="s">
        <v>699</v>
      </c>
      <c r="V608" s="100" t="s">
        <v>677</v>
      </c>
      <c r="W608" s="100" t="s">
        <v>42</v>
      </c>
    </row>
    <row r="609" spans="1:23" ht="14.25">
      <c r="A609" s="100" t="str">
        <f t="shared" si="9"/>
        <v>Rejzek 15929</v>
      </c>
      <c r="B609" s="100">
        <v>107064</v>
      </c>
      <c r="C609" s="100">
        <v>15929</v>
      </c>
      <c r="D609" s="100" t="s">
        <v>101</v>
      </c>
      <c r="E609" s="100" t="s">
        <v>75</v>
      </c>
      <c r="F609" s="100" t="s">
        <v>147</v>
      </c>
      <c r="G609" s="101" t="s">
        <v>695</v>
      </c>
      <c r="H609" s="100" t="s">
        <v>677</v>
      </c>
      <c r="I609" s="100" t="s">
        <v>42</v>
      </c>
      <c r="J609" s="101">
        <v>22</v>
      </c>
      <c r="O609" s="100" t="s">
        <v>1739</v>
      </c>
      <c r="P609" s="100">
        <v>107064</v>
      </c>
      <c r="Q609" s="100">
        <v>15929</v>
      </c>
      <c r="R609" s="100" t="s">
        <v>101</v>
      </c>
      <c r="S609" s="100" t="s">
        <v>75</v>
      </c>
      <c r="T609" s="100" t="s">
        <v>147</v>
      </c>
      <c r="U609" s="101" t="s">
        <v>695</v>
      </c>
      <c r="V609" s="100" t="s">
        <v>677</v>
      </c>
      <c r="W609" s="100" t="s">
        <v>42</v>
      </c>
    </row>
    <row r="610" spans="1:23" ht="14.25">
      <c r="A610" s="100" t="str">
        <f t="shared" si="9"/>
        <v>Rejzek 33330</v>
      </c>
      <c r="B610" s="100">
        <v>149143</v>
      </c>
      <c r="C610" s="100">
        <v>33330</v>
      </c>
      <c r="D610" s="100" t="s">
        <v>101</v>
      </c>
      <c r="E610" s="100" t="s">
        <v>146</v>
      </c>
      <c r="F610" s="100" t="s">
        <v>148</v>
      </c>
      <c r="G610" s="101" t="s">
        <v>976</v>
      </c>
      <c r="H610" s="100" t="s">
        <v>677</v>
      </c>
      <c r="I610" s="100" t="s">
        <v>42</v>
      </c>
      <c r="J610" s="101">
        <v>22</v>
      </c>
      <c r="O610" s="100" t="s">
        <v>1740</v>
      </c>
      <c r="P610" s="100">
        <v>149143</v>
      </c>
      <c r="Q610" s="100">
        <v>33330</v>
      </c>
      <c r="R610" s="100" t="s">
        <v>101</v>
      </c>
      <c r="S610" s="100" t="s">
        <v>146</v>
      </c>
      <c r="T610" s="100" t="s">
        <v>148</v>
      </c>
      <c r="U610" s="101" t="s">
        <v>976</v>
      </c>
      <c r="V610" s="100" t="s">
        <v>677</v>
      </c>
      <c r="W610" s="100" t="s">
        <v>42</v>
      </c>
    </row>
    <row r="611" spans="1:23" ht="14.25">
      <c r="A611" s="100" t="str">
        <f t="shared" si="9"/>
        <v>Rossel 15037</v>
      </c>
      <c r="B611" s="100">
        <v>106546</v>
      </c>
      <c r="C611" s="100">
        <v>15037</v>
      </c>
      <c r="D611" s="100" t="s">
        <v>599</v>
      </c>
      <c r="E611" s="100" t="s">
        <v>357</v>
      </c>
      <c r="F611" s="100" t="s">
        <v>118</v>
      </c>
      <c r="G611" s="101" t="s">
        <v>694</v>
      </c>
      <c r="H611" s="100" t="s">
        <v>677</v>
      </c>
      <c r="I611" s="100" t="s">
        <v>42</v>
      </c>
      <c r="J611" s="101">
        <v>22</v>
      </c>
      <c r="O611" s="100" t="s">
        <v>1741</v>
      </c>
      <c r="P611" s="100">
        <v>106546</v>
      </c>
      <c r="Q611" s="100">
        <v>15037</v>
      </c>
      <c r="R611" s="100" t="s">
        <v>599</v>
      </c>
      <c r="S611" s="100" t="s">
        <v>357</v>
      </c>
      <c r="T611" s="100" t="s">
        <v>118</v>
      </c>
      <c r="U611" s="101" t="s">
        <v>694</v>
      </c>
      <c r="V611" s="100" t="s">
        <v>677</v>
      </c>
      <c r="W611" s="100" t="s">
        <v>42</v>
      </c>
    </row>
    <row r="612" spans="1:23" ht="14.25">
      <c r="A612" s="100" t="str">
        <f t="shared" si="9"/>
        <v>Schmitt 15120</v>
      </c>
      <c r="B612" s="100">
        <v>106550</v>
      </c>
      <c r="C612" s="100">
        <v>15120</v>
      </c>
      <c r="D612" s="100" t="s">
        <v>562</v>
      </c>
      <c r="E612" s="100" t="s">
        <v>175</v>
      </c>
      <c r="F612" s="100" t="s">
        <v>125</v>
      </c>
      <c r="G612" s="101">
        <v>0</v>
      </c>
      <c r="H612" s="100" t="s">
        <v>677</v>
      </c>
      <c r="I612" s="100" t="s">
        <v>42</v>
      </c>
      <c r="J612" s="101">
        <v>22</v>
      </c>
      <c r="O612" s="100" t="s">
        <v>1742</v>
      </c>
      <c r="P612" s="100">
        <v>106550</v>
      </c>
      <c r="Q612" s="100">
        <v>15120</v>
      </c>
      <c r="R612" s="100" t="s">
        <v>562</v>
      </c>
      <c r="S612" s="100" t="s">
        <v>175</v>
      </c>
      <c r="T612" s="100" t="s">
        <v>125</v>
      </c>
      <c r="U612" s="101">
        <v>0</v>
      </c>
      <c r="V612" s="100" t="s">
        <v>677</v>
      </c>
      <c r="W612" s="100" t="s">
        <v>42</v>
      </c>
    </row>
    <row r="613" spans="1:23" ht="14.25">
      <c r="A613" s="100" t="str">
        <f t="shared" si="9"/>
        <v>Spot 15213</v>
      </c>
      <c r="B613" s="100">
        <v>147206</v>
      </c>
      <c r="C613" s="100">
        <v>15213</v>
      </c>
      <c r="D613" s="100" t="s">
        <v>600</v>
      </c>
      <c r="E613" s="100" t="s">
        <v>197</v>
      </c>
      <c r="F613" s="100" t="s">
        <v>125</v>
      </c>
      <c r="G613" s="101" t="s">
        <v>697</v>
      </c>
      <c r="H613" s="100" t="s">
        <v>677</v>
      </c>
      <c r="I613" s="100" t="s">
        <v>42</v>
      </c>
      <c r="J613" s="101">
        <v>22</v>
      </c>
      <c r="O613" s="100" t="s">
        <v>1743</v>
      </c>
      <c r="P613" s="100">
        <v>147206</v>
      </c>
      <c r="Q613" s="100">
        <v>15213</v>
      </c>
      <c r="R613" s="100" t="s">
        <v>600</v>
      </c>
      <c r="S613" s="100" t="s">
        <v>197</v>
      </c>
      <c r="T613" s="100" t="s">
        <v>125</v>
      </c>
      <c r="U613" s="101" t="s">
        <v>697</v>
      </c>
      <c r="V613" s="100" t="s">
        <v>677</v>
      </c>
      <c r="W613" s="100" t="s">
        <v>42</v>
      </c>
    </row>
    <row r="614" spans="1:23" ht="14.25">
      <c r="A614" s="100" t="str">
        <f t="shared" si="9"/>
        <v>Thorun 33232</v>
      </c>
      <c r="B614" s="100">
        <v>140139</v>
      </c>
      <c r="C614" s="100">
        <v>33232</v>
      </c>
      <c r="D614" s="100" t="s">
        <v>888</v>
      </c>
      <c r="E614" s="100" t="s">
        <v>889</v>
      </c>
      <c r="F614" s="100" t="s">
        <v>129</v>
      </c>
      <c r="G614" s="101" t="s">
        <v>699</v>
      </c>
      <c r="H614" s="100" t="s">
        <v>677</v>
      </c>
      <c r="I614" s="100" t="s">
        <v>42</v>
      </c>
      <c r="J614" s="101">
        <v>22</v>
      </c>
      <c r="O614" s="100" t="s">
        <v>1744</v>
      </c>
      <c r="P614" s="100">
        <v>140139</v>
      </c>
      <c r="Q614" s="100">
        <v>33232</v>
      </c>
      <c r="R614" s="100" t="s">
        <v>888</v>
      </c>
      <c r="S614" s="100" t="s">
        <v>889</v>
      </c>
      <c r="T614" s="100" t="s">
        <v>129</v>
      </c>
      <c r="U614" s="101" t="s">
        <v>699</v>
      </c>
      <c r="V614" s="100" t="s">
        <v>677</v>
      </c>
      <c r="W614" s="100" t="s">
        <v>42</v>
      </c>
    </row>
    <row r="615" spans="1:23" ht="14.25">
      <c r="A615" s="100" t="str">
        <f t="shared" si="9"/>
        <v>Umbach 10667</v>
      </c>
      <c r="B615" s="100">
        <v>151916</v>
      </c>
      <c r="C615" s="100">
        <v>10667</v>
      </c>
      <c r="D615" s="100" t="s">
        <v>865</v>
      </c>
      <c r="E615" s="100" t="s">
        <v>181</v>
      </c>
      <c r="F615" s="100" t="s">
        <v>125</v>
      </c>
      <c r="G615" s="101" t="s">
        <v>697</v>
      </c>
      <c r="H615" s="100" t="s">
        <v>677</v>
      </c>
      <c r="I615" s="100" t="s">
        <v>42</v>
      </c>
      <c r="J615" s="101">
        <v>22</v>
      </c>
      <c r="O615" s="100" t="s">
        <v>1745</v>
      </c>
      <c r="P615" s="100">
        <v>151916</v>
      </c>
      <c r="Q615" s="100">
        <v>10667</v>
      </c>
      <c r="R615" s="100" t="s">
        <v>865</v>
      </c>
      <c r="S615" s="100" t="s">
        <v>181</v>
      </c>
      <c r="T615" s="100" t="s">
        <v>125</v>
      </c>
      <c r="U615" s="101" t="s">
        <v>697</v>
      </c>
      <c r="V615" s="100" t="s">
        <v>677</v>
      </c>
      <c r="W615" s="100" t="s">
        <v>42</v>
      </c>
    </row>
    <row r="616" spans="1:23" ht="14.25">
      <c r="A616" s="100" t="str">
        <f t="shared" si="9"/>
        <v>Umbach 33229</v>
      </c>
      <c r="B616" s="100">
        <v>140128</v>
      </c>
      <c r="C616" s="100">
        <v>33229</v>
      </c>
      <c r="D616" s="100" t="s">
        <v>865</v>
      </c>
      <c r="E616" s="100" t="s">
        <v>161</v>
      </c>
      <c r="F616" s="100" t="s">
        <v>106</v>
      </c>
      <c r="G616" s="101" t="s">
        <v>695</v>
      </c>
      <c r="H616" s="100" t="s">
        <v>677</v>
      </c>
      <c r="I616" s="100" t="s">
        <v>42</v>
      </c>
      <c r="J616" s="101">
        <v>22</v>
      </c>
      <c r="O616" s="100" t="s">
        <v>1746</v>
      </c>
      <c r="P616" s="100">
        <v>140128</v>
      </c>
      <c r="Q616" s="100">
        <v>33229</v>
      </c>
      <c r="R616" s="100" t="s">
        <v>865</v>
      </c>
      <c r="S616" s="100" t="s">
        <v>161</v>
      </c>
      <c r="T616" s="100" t="s">
        <v>106</v>
      </c>
      <c r="U616" s="101" t="s">
        <v>695</v>
      </c>
      <c r="V616" s="100" t="s">
        <v>677</v>
      </c>
      <c r="W616" s="100" t="s">
        <v>42</v>
      </c>
    </row>
    <row r="617" spans="1:23" ht="14.25">
      <c r="A617" s="100" t="str">
        <f t="shared" si="9"/>
        <v>Vogt 15699</v>
      </c>
      <c r="B617" s="100">
        <v>149099</v>
      </c>
      <c r="C617" s="100">
        <v>15699</v>
      </c>
      <c r="D617" s="100" t="s">
        <v>305</v>
      </c>
      <c r="E617" s="100" t="s">
        <v>70</v>
      </c>
      <c r="F617" s="100" t="s">
        <v>104</v>
      </c>
      <c r="G617" s="101" t="s">
        <v>694</v>
      </c>
      <c r="H617" s="100" t="s">
        <v>677</v>
      </c>
      <c r="I617" s="100" t="s">
        <v>42</v>
      </c>
      <c r="J617" s="101">
        <v>22</v>
      </c>
      <c r="O617" s="100" t="s">
        <v>1747</v>
      </c>
      <c r="P617" s="100">
        <v>149099</v>
      </c>
      <c r="Q617" s="100">
        <v>15699</v>
      </c>
      <c r="R617" s="100" t="s">
        <v>305</v>
      </c>
      <c r="S617" s="100" t="s">
        <v>70</v>
      </c>
      <c r="T617" s="100" t="s">
        <v>104</v>
      </c>
      <c r="U617" s="101" t="s">
        <v>694</v>
      </c>
      <c r="V617" s="100" t="s">
        <v>677</v>
      </c>
      <c r="W617" s="100" t="s">
        <v>42</v>
      </c>
    </row>
    <row r="618" spans="1:23" ht="14.25">
      <c r="A618" s="100" t="str">
        <f t="shared" si="9"/>
        <v>Vogt 33152</v>
      </c>
      <c r="B618" s="100">
        <v>135820</v>
      </c>
      <c r="C618" s="100">
        <v>33152</v>
      </c>
      <c r="D618" s="100" t="s">
        <v>305</v>
      </c>
      <c r="E618" s="100" t="s">
        <v>731</v>
      </c>
      <c r="F618" s="100" t="s">
        <v>129</v>
      </c>
      <c r="G618" s="101" t="s">
        <v>694</v>
      </c>
      <c r="H618" s="100" t="s">
        <v>677</v>
      </c>
      <c r="I618" s="100" t="s">
        <v>42</v>
      </c>
      <c r="J618" s="101">
        <v>22</v>
      </c>
      <c r="O618" s="100" t="s">
        <v>1748</v>
      </c>
      <c r="P618" s="100">
        <v>135820</v>
      </c>
      <c r="Q618" s="100">
        <v>33152</v>
      </c>
      <c r="R618" s="100" t="s">
        <v>305</v>
      </c>
      <c r="S618" s="100" t="s">
        <v>731</v>
      </c>
      <c r="T618" s="100" t="s">
        <v>129</v>
      </c>
      <c r="U618" s="101" t="s">
        <v>694</v>
      </c>
      <c r="V618" s="100" t="s">
        <v>677</v>
      </c>
      <c r="W618" s="100" t="s">
        <v>42</v>
      </c>
    </row>
    <row r="619" spans="1:23" ht="14.25">
      <c r="A619" s="100" t="str">
        <f t="shared" si="9"/>
        <v>Weidinger 33130</v>
      </c>
      <c r="B619" s="100">
        <v>132546</v>
      </c>
      <c r="C619" s="100">
        <v>33130</v>
      </c>
      <c r="D619" s="100" t="s">
        <v>720</v>
      </c>
      <c r="E619" s="100" t="s">
        <v>721</v>
      </c>
      <c r="F619" s="100" t="s">
        <v>125</v>
      </c>
      <c r="G619" s="101" t="s">
        <v>694</v>
      </c>
      <c r="H619" s="100" t="s">
        <v>677</v>
      </c>
      <c r="I619" s="100" t="s">
        <v>42</v>
      </c>
      <c r="J619" s="101">
        <v>22</v>
      </c>
      <c r="O619" s="100" t="s">
        <v>1749</v>
      </c>
      <c r="P619" s="100">
        <v>132546</v>
      </c>
      <c r="Q619" s="100">
        <v>33130</v>
      </c>
      <c r="R619" s="100" t="s">
        <v>720</v>
      </c>
      <c r="S619" s="100" t="s">
        <v>721</v>
      </c>
      <c r="T619" s="100" t="s">
        <v>125</v>
      </c>
      <c r="U619" s="101" t="s">
        <v>694</v>
      </c>
      <c r="V619" s="100" t="s">
        <v>677</v>
      </c>
      <c r="W619" s="100" t="s">
        <v>42</v>
      </c>
    </row>
    <row r="620" spans="1:23" ht="14.25">
      <c r="A620" s="100" t="str">
        <f t="shared" si="9"/>
        <v>Winkelmann 33096</v>
      </c>
      <c r="B620" s="100">
        <v>107137</v>
      </c>
      <c r="C620" s="100">
        <v>33096</v>
      </c>
      <c r="D620" s="100" t="s">
        <v>678</v>
      </c>
      <c r="E620" s="100" t="s">
        <v>221</v>
      </c>
      <c r="F620" s="100" t="s">
        <v>106</v>
      </c>
      <c r="G620" s="101" t="s">
        <v>695</v>
      </c>
      <c r="H620" s="100" t="s">
        <v>677</v>
      </c>
      <c r="I620" s="100" t="s">
        <v>42</v>
      </c>
      <c r="J620" s="101">
        <v>22</v>
      </c>
      <c r="O620" s="100" t="s">
        <v>1750</v>
      </c>
      <c r="P620" s="100">
        <v>107137</v>
      </c>
      <c r="Q620" s="100">
        <v>33096</v>
      </c>
      <c r="R620" s="100" t="s">
        <v>678</v>
      </c>
      <c r="S620" s="100" t="s">
        <v>221</v>
      </c>
      <c r="T620" s="100" t="s">
        <v>106</v>
      </c>
      <c r="U620" s="101" t="s">
        <v>695</v>
      </c>
      <c r="V620" s="100" t="s">
        <v>677</v>
      </c>
      <c r="W620" s="100" t="s">
        <v>42</v>
      </c>
    </row>
    <row r="621" spans="1:23" ht="14.25">
      <c r="A621" s="100" t="str">
        <f t="shared" si="9"/>
        <v>Winkelmann 33136</v>
      </c>
      <c r="B621" s="100">
        <v>132586</v>
      </c>
      <c r="C621" s="100">
        <v>33136</v>
      </c>
      <c r="D621" s="100" t="s">
        <v>678</v>
      </c>
      <c r="E621" s="100" t="s">
        <v>303</v>
      </c>
      <c r="F621" s="100" t="s">
        <v>147</v>
      </c>
      <c r="G621" s="101" t="s">
        <v>699</v>
      </c>
      <c r="H621" s="100" t="s">
        <v>677</v>
      </c>
      <c r="I621" s="100" t="s">
        <v>42</v>
      </c>
      <c r="J621" s="101">
        <v>22</v>
      </c>
      <c r="O621" s="100" t="s">
        <v>1751</v>
      </c>
      <c r="P621" s="100">
        <v>132586</v>
      </c>
      <c r="Q621" s="100">
        <v>33136</v>
      </c>
      <c r="R621" s="100" t="s">
        <v>678</v>
      </c>
      <c r="S621" s="100" t="s">
        <v>303</v>
      </c>
      <c r="T621" s="100" t="s">
        <v>147</v>
      </c>
      <c r="U621" s="101" t="s">
        <v>699</v>
      </c>
      <c r="V621" s="100" t="s">
        <v>677</v>
      </c>
      <c r="W621" s="100" t="s">
        <v>42</v>
      </c>
    </row>
    <row r="622" spans="1:23" ht="14.25">
      <c r="A622" s="100" t="str">
        <f t="shared" si="9"/>
        <v>Zwegerl 33135</v>
      </c>
      <c r="B622" s="100">
        <v>132585</v>
      </c>
      <c r="C622" s="100">
        <v>33135</v>
      </c>
      <c r="D622" s="100" t="s">
        <v>724</v>
      </c>
      <c r="E622" s="100" t="s">
        <v>67</v>
      </c>
      <c r="F622" s="100" t="s">
        <v>106</v>
      </c>
      <c r="G622" s="101"/>
      <c r="H622" s="100" t="s">
        <v>677</v>
      </c>
      <c r="I622" s="100" t="s">
        <v>42</v>
      </c>
      <c r="J622" s="101">
        <v>22</v>
      </c>
      <c r="O622" s="100" t="s">
        <v>1752</v>
      </c>
      <c r="P622" s="100">
        <v>132585</v>
      </c>
      <c r="Q622" s="100">
        <v>33135</v>
      </c>
      <c r="R622" s="100" t="s">
        <v>724</v>
      </c>
      <c r="S622" s="100" t="s">
        <v>67</v>
      </c>
      <c r="T622" s="100" t="s">
        <v>106</v>
      </c>
      <c r="U622" s="101"/>
      <c r="V622" s="100" t="s">
        <v>677</v>
      </c>
      <c r="W622" s="100" t="s">
        <v>42</v>
      </c>
    </row>
    <row r="623" spans="1:23" ht="14.25">
      <c r="A623" s="100" t="str">
        <f t="shared" si="9"/>
        <v>Albert 8013</v>
      </c>
      <c r="B623" s="100">
        <v>67165</v>
      </c>
      <c r="C623" s="100">
        <v>8013</v>
      </c>
      <c r="D623" s="100" t="s">
        <v>283</v>
      </c>
      <c r="E623" s="100" t="s">
        <v>160</v>
      </c>
      <c r="F623" s="100" t="s">
        <v>104</v>
      </c>
      <c r="G623" s="101" t="s">
        <v>976</v>
      </c>
      <c r="H623" s="100" t="s">
        <v>43</v>
      </c>
      <c r="I623" s="100" t="s">
        <v>43</v>
      </c>
      <c r="J623" s="101">
        <v>22</v>
      </c>
      <c r="O623" s="100" t="s">
        <v>1103</v>
      </c>
      <c r="P623" s="100">
        <v>67165</v>
      </c>
      <c r="Q623" s="100">
        <v>8013</v>
      </c>
      <c r="R623" s="100" t="s">
        <v>283</v>
      </c>
      <c r="S623" s="100" t="s">
        <v>160</v>
      </c>
      <c r="T623" s="100" t="s">
        <v>104</v>
      </c>
      <c r="U623" s="101" t="s">
        <v>976</v>
      </c>
      <c r="V623" s="100" t="s">
        <v>43</v>
      </c>
      <c r="W623" s="100" t="s">
        <v>43</v>
      </c>
    </row>
    <row r="624" spans="1:23" ht="14.25">
      <c r="A624" s="100" t="str">
        <f t="shared" si="9"/>
        <v>Baier 8037</v>
      </c>
      <c r="B624" s="100">
        <v>151911</v>
      </c>
      <c r="C624" s="100">
        <v>8037</v>
      </c>
      <c r="D624" s="100" t="s">
        <v>607</v>
      </c>
      <c r="E624" s="100" t="s">
        <v>150</v>
      </c>
      <c r="F624" s="100" t="s">
        <v>104</v>
      </c>
      <c r="G624" s="101" t="s">
        <v>697</v>
      </c>
      <c r="H624" s="100" t="s">
        <v>43</v>
      </c>
      <c r="I624" s="100" t="s">
        <v>43</v>
      </c>
      <c r="J624" s="101">
        <v>22</v>
      </c>
      <c r="O624" s="100" t="s">
        <v>1104</v>
      </c>
      <c r="P624" s="100">
        <v>151911</v>
      </c>
      <c r="Q624" s="100">
        <v>8037</v>
      </c>
      <c r="R624" s="100" t="s">
        <v>607</v>
      </c>
      <c r="S624" s="100" t="s">
        <v>150</v>
      </c>
      <c r="T624" s="100" t="s">
        <v>104</v>
      </c>
      <c r="U624" s="101" t="s">
        <v>697</v>
      </c>
      <c r="V624" s="100" t="s">
        <v>43</v>
      </c>
      <c r="W624" s="100" t="s">
        <v>43</v>
      </c>
    </row>
    <row r="625" spans="1:23" ht="14.25">
      <c r="A625" s="100" t="str">
        <f t="shared" si="9"/>
        <v>Barth 8044</v>
      </c>
      <c r="B625" s="100">
        <v>88627</v>
      </c>
      <c r="C625" s="100">
        <v>8044</v>
      </c>
      <c r="D625" s="100" t="s">
        <v>376</v>
      </c>
      <c r="E625" s="100" t="s">
        <v>210</v>
      </c>
      <c r="F625" s="100" t="s">
        <v>125</v>
      </c>
      <c r="G625" s="101" t="s">
        <v>694</v>
      </c>
      <c r="H625" s="100" t="s">
        <v>43</v>
      </c>
      <c r="I625" s="100" t="s">
        <v>43</v>
      </c>
      <c r="J625" s="101">
        <v>22</v>
      </c>
      <c r="O625" s="100" t="s">
        <v>1105</v>
      </c>
      <c r="P625" s="100">
        <v>88627</v>
      </c>
      <c r="Q625" s="100">
        <v>8044</v>
      </c>
      <c r="R625" s="100" t="s">
        <v>376</v>
      </c>
      <c r="S625" s="100" t="s">
        <v>210</v>
      </c>
      <c r="T625" s="100" t="s">
        <v>125</v>
      </c>
      <c r="U625" s="101" t="s">
        <v>694</v>
      </c>
      <c r="V625" s="100" t="s">
        <v>43</v>
      </c>
      <c r="W625" s="100" t="s">
        <v>43</v>
      </c>
    </row>
    <row r="626" spans="1:23" ht="14.25">
      <c r="A626" s="100" t="str">
        <f t="shared" si="9"/>
        <v>Caldwell 10193</v>
      </c>
      <c r="B626" s="100">
        <v>153162</v>
      </c>
      <c r="C626" s="100">
        <v>10193</v>
      </c>
      <c r="D626" s="100" t="s">
        <v>412</v>
      </c>
      <c r="E626" s="100" t="s">
        <v>1080</v>
      </c>
      <c r="F626" s="100" t="s">
        <v>104</v>
      </c>
      <c r="G626" s="101">
        <v>0</v>
      </c>
      <c r="H626" s="100" t="s">
        <v>43</v>
      </c>
      <c r="I626" s="100" t="s">
        <v>43</v>
      </c>
      <c r="J626" s="101">
        <v>22</v>
      </c>
      <c r="O626" s="100" t="s">
        <v>1106</v>
      </c>
      <c r="P626" s="100">
        <v>153162</v>
      </c>
      <c r="Q626" s="100">
        <v>10193</v>
      </c>
      <c r="R626" s="100" t="s">
        <v>412</v>
      </c>
      <c r="S626" s="100" t="s">
        <v>1080</v>
      </c>
      <c r="T626" s="100" t="s">
        <v>104</v>
      </c>
      <c r="U626" s="101">
        <v>0</v>
      </c>
      <c r="V626" s="100" t="s">
        <v>43</v>
      </c>
      <c r="W626" s="100" t="s">
        <v>43</v>
      </c>
    </row>
    <row r="627" spans="1:23" ht="14.25">
      <c r="A627" s="100" t="str">
        <f t="shared" si="9"/>
        <v>Diekmann 33265</v>
      </c>
      <c r="B627" s="100">
        <v>144531</v>
      </c>
      <c r="C627" s="100">
        <v>33265</v>
      </c>
      <c r="D627" s="100" t="s">
        <v>918</v>
      </c>
      <c r="E627" s="100" t="s">
        <v>274</v>
      </c>
      <c r="F627" s="100" t="s">
        <v>129</v>
      </c>
      <c r="G627" s="101" t="s">
        <v>976</v>
      </c>
      <c r="H627" s="100" t="s">
        <v>43</v>
      </c>
      <c r="I627" s="100" t="s">
        <v>43</v>
      </c>
      <c r="J627" s="101">
        <v>22</v>
      </c>
      <c r="O627" s="100" t="s">
        <v>1107</v>
      </c>
      <c r="P627" s="100">
        <v>144531</v>
      </c>
      <c r="Q627" s="100">
        <v>33265</v>
      </c>
      <c r="R627" s="100" t="s">
        <v>918</v>
      </c>
      <c r="S627" s="100" t="s">
        <v>274</v>
      </c>
      <c r="T627" s="100" t="s">
        <v>129</v>
      </c>
      <c r="U627" s="101" t="s">
        <v>976</v>
      </c>
      <c r="V627" s="100" t="s">
        <v>43</v>
      </c>
      <c r="W627" s="100" t="s">
        <v>43</v>
      </c>
    </row>
    <row r="628" spans="1:23" ht="14.25">
      <c r="A628" s="100" t="str">
        <f t="shared" si="9"/>
        <v>Greenaway 15647</v>
      </c>
      <c r="B628" s="100">
        <v>144514</v>
      </c>
      <c r="C628" s="100">
        <v>15647</v>
      </c>
      <c r="D628" s="100" t="s">
        <v>611</v>
      </c>
      <c r="E628" s="100" t="s">
        <v>612</v>
      </c>
      <c r="F628" s="100" t="s">
        <v>125</v>
      </c>
      <c r="G628" s="101" t="s">
        <v>699</v>
      </c>
      <c r="H628" s="100" t="s">
        <v>43</v>
      </c>
      <c r="I628" s="100" t="s">
        <v>43</v>
      </c>
      <c r="J628" s="101">
        <v>22</v>
      </c>
      <c r="O628" s="100" t="s">
        <v>1108</v>
      </c>
      <c r="P628" s="100">
        <v>144514</v>
      </c>
      <c r="Q628" s="100">
        <v>15647</v>
      </c>
      <c r="R628" s="100" t="s">
        <v>611</v>
      </c>
      <c r="S628" s="100" t="s">
        <v>612</v>
      </c>
      <c r="T628" s="100" t="s">
        <v>125</v>
      </c>
      <c r="U628" s="101" t="s">
        <v>699</v>
      </c>
      <c r="V628" s="100" t="s">
        <v>43</v>
      </c>
      <c r="W628" s="100" t="s">
        <v>43</v>
      </c>
    </row>
    <row r="629" spans="1:23" ht="14.25">
      <c r="A629" s="100" t="str">
        <f t="shared" si="9"/>
        <v>Grieb 15958</v>
      </c>
      <c r="B629" s="100">
        <v>100558</v>
      </c>
      <c r="C629" s="100">
        <v>15958</v>
      </c>
      <c r="D629" s="100" t="s">
        <v>613</v>
      </c>
      <c r="E629" s="100" t="s">
        <v>467</v>
      </c>
      <c r="F629" s="100" t="s">
        <v>125</v>
      </c>
      <c r="G629" s="101" t="s">
        <v>699</v>
      </c>
      <c r="H629" s="100" t="s">
        <v>43</v>
      </c>
      <c r="I629" s="100" t="s">
        <v>43</v>
      </c>
      <c r="J629" s="101">
        <v>22</v>
      </c>
      <c r="O629" s="100" t="s">
        <v>1109</v>
      </c>
      <c r="P629" s="100">
        <v>100558</v>
      </c>
      <c r="Q629" s="100">
        <v>15958</v>
      </c>
      <c r="R629" s="100" t="s">
        <v>613</v>
      </c>
      <c r="S629" s="100" t="s">
        <v>467</v>
      </c>
      <c r="T629" s="100" t="s">
        <v>125</v>
      </c>
      <c r="U629" s="101" t="s">
        <v>699</v>
      </c>
      <c r="V629" s="100" t="s">
        <v>43</v>
      </c>
      <c r="W629" s="100" t="s">
        <v>43</v>
      </c>
    </row>
    <row r="630" spans="1:23" ht="14.25">
      <c r="A630" s="100" t="str">
        <f t="shared" si="9"/>
        <v>Hack 8441</v>
      </c>
      <c r="B630" s="100">
        <v>89407</v>
      </c>
      <c r="C630" s="100">
        <v>8441</v>
      </c>
      <c r="D630" s="100" t="s">
        <v>614</v>
      </c>
      <c r="E630" s="100" t="s">
        <v>210</v>
      </c>
      <c r="F630" s="100" t="s">
        <v>118</v>
      </c>
      <c r="G630" s="101" t="s">
        <v>694</v>
      </c>
      <c r="H630" s="100" t="s">
        <v>43</v>
      </c>
      <c r="I630" s="100" t="s">
        <v>43</v>
      </c>
      <c r="J630" s="101">
        <v>22</v>
      </c>
      <c r="O630" s="100" t="s">
        <v>1110</v>
      </c>
      <c r="P630" s="100">
        <v>89407</v>
      </c>
      <c r="Q630" s="100">
        <v>8441</v>
      </c>
      <c r="R630" s="100" t="s">
        <v>614</v>
      </c>
      <c r="S630" s="100" t="s">
        <v>210</v>
      </c>
      <c r="T630" s="100" t="s">
        <v>118</v>
      </c>
      <c r="U630" s="101" t="s">
        <v>694</v>
      </c>
      <c r="V630" s="100" t="s">
        <v>43</v>
      </c>
      <c r="W630" s="100" t="s">
        <v>43</v>
      </c>
    </row>
    <row r="631" spans="1:23" ht="14.25">
      <c r="A631" s="100" t="str">
        <f t="shared" si="9"/>
        <v>Hlavinka 8546</v>
      </c>
      <c r="B631" s="100">
        <v>100129</v>
      </c>
      <c r="C631" s="100">
        <v>8546</v>
      </c>
      <c r="D631" s="100" t="s">
        <v>615</v>
      </c>
      <c r="E631" s="100" t="s">
        <v>354</v>
      </c>
      <c r="F631" s="100" t="s">
        <v>106</v>
      </c>
      <c r="G631" s="101" t="s">
        <v>694</v>
      </c>
      <c r="H631" s="100" t="s">
        <v>43</v>
      </c>
      <c r="I631" s="100" t="s">
        <v>43</v>
      </c>
      <c r="J631" s="101">
        <v>22</v>
      </c>
      <c r="O631" s="100" t="s">
        <v>1111</v>
      </c>
      <c r="P631" s="100">
        <v>100129</v>
      </c>
      <c r="Q631" s="100">
        <v>8546</v>
      </c>
      <c r="R631" s="100" t="s">
        <v>615</v>
      </c>
      <c r="S631" s="100" t="s">
        <v>354</v>
      </c>
      <c r="T631" s="100" t="s">
        <v>106</v>
      </c>
      <c r="U631" s="101" t="s">
        <v>694</v>
      </c>
      <c r="V631" s="100" t="s">
        <v>43</v>
      </c>
      <c r="W631" s="100" t="s">
        <v>43</v>
      </c>
    </row>
    <row r="632" spans="1:23" ht="14.25">
      <c r="A632" s="100" t="str">
        <f t="shared" si="9"/>
        <v>Hoyle 8569</v>
      </c>
      <c r="B632" s="100">
        <v>144530</v>
      </c>
      <c r="C632" s="100">
        <v>8569</v>
      </c>
      <c r="D632" s="100" t="s">
        <v>890</v>
      </c>
      <c r="E632" s="100" t="s">
        <v>891</v>
      </c>
      <c r="F632" s="100" t="s">
        <v>125</v>
      </c>
      <c r="G632" s="101" t="s">
        <v>694</v>
      </c>
      <c r="H632" s="100" t="s">
        <v>43</v>
      </c>
      <c r="I632" s="100" t="s">
        <v>43</v>
      </c>
      <c r="J632" s="101">
        <v>22</v>
      </c>
      <c r="O632" s="100" t="s">
        <v>1112</v>
      </c>
      <c r="P632" s="100">
        <v>144530</v>
      </c>
      <c r="Q632" s="100">
        <v>8569</v>
      </c>
      <c r="R632" s="100" t="s">
        <v>890</v>
      </c>
      <c r="S632" s="100" t="s">
        <v>891</v>
      </c>
      <c r="T632" s="100" t="s">
        <v>125</v>
      </c>
      <c r="U632" s="101" t="s">
        <v>694</v>
      </c>
      <c r="V632" s="100" t="s">
        <v>43</v>
      </c>
      <c r="W632" s="100" t="s">
        <v>43</v>
      </c>
    </row>
    <row r="633" spans="1:23" ht="14.25">
      <c r="A633" s="100" t="str">
        <f t="shared" si="9"/>
        <v>Ihrig 33324</v>
      </c>
      <c r="B633" s="100">
        <v>147303</v>
      </c>
      <c r="C633" s="100">
        <v>33324</v>
      </c>
      <c r="D633" s="100" t="s">
        <v>1081</v>
      </c>
      <c r="E633" s="100" t="s">
        <v>66</v>
      </c>
      <c r="F633" s="100" t="s">
        <v>104</v>
      </c>
      <c r="G633" s="101" t="s">
        <v>976</v>
      </c>
      <c r="H633" s="100" t="s">
        <v>43</v>
      </c>
      <c r="I633" s="100" t="s">
        <v>43</v>
      </c>
      <c r="J633" s="101">
        <v>22</v>
      </c>
      <c r="O633" s="100" t="s">
        <v>1113</v>
      </c>
      <c r="P633" s="100">
        <v>147303</v>
      </c>
      <c r="Q633" s="100">
        <v>33324</v>
      </c>
      <c r="R633" s="100" t="s">
        <v>1081</v>
      </c>
      <c r="S633" s="100" t="s">
        <v>66</v>
      </c>
      <c r="T633" s="100" t="s">
        <v>104</v>
      </c>
      <c r="U633" s="101" t="s">
        <v>976</v>
      </c>
      <c r="V633" s="100" t="s">
        <v>43</v>
      </c>
      <c r="W633" s="100" t="s">
        <v>43</v>
      </c>
    </row>
    <row r="634" spans="1:23" ht="14.25">
      <c r="A634" s="100" t="str">
        <f t="shared" si="9"/>
        <v>Kaiser 8618</v>
      </c>
      <c r="B634" s="100">
        <v>88701</v>
      </c>
      <c r="C634" s="100">
        <v>8618</v>
      </c>
      <c r="D634" s="100" t="s">
        <v>616</v>
      </c>
      <c r="E634" s="100" t="s">
        <v>150</v>
      </c>
      <c r="F634" s="100" t="s">
        <v>104</v>
      </c>
      <c r="G634" s="101" t="s">
        <v>694</v>
      </c>
      <c r="H634" s="100" t="s">
        <v>43</v>
      </c>
      <c r="I634" s="100" t="s">
        <v>43</v>
      </c>
      <c r="J634" s="101">
        <v>22</v>
      </c>
      <c r="O634" s="100" t="s">
        <v>1114</v>
      </c>
      <c r="P634" s="100">
        <v>88701</v>
      </c>
      <c r="Q634" s="100">
        <v>8618</v>
      </c>
      <c r="R634" s="100" t="s">
        <v>616</v>
      </c>
      <c r="S634" s="100" t="s">
        <v>150</v>
      </c>
      <c r="T634" s="100" t="s">
        <v>104</v>
      </c>
      <c r="U634" s="101" t="s">
        <v>694</v>
      </c>
      <c r="V634" s="100" t="s">
        <v>43</v>
      </c>
      <c r="W634" s="100" t="s">
        <v>43</v>
      </c>
    </row>
    <row r="635" spans="1:23" ht="14.25">
      <c r="A635" s="100" t="str">
        <f t="shared" si="9"/>
        <v>Lassiter 8728</v>
      </c>
      <c r="B635" s="100">
        <v>153161</v>
      </c>
      <c r="C635" s="100">
        <v>8728</v>
      </c>
      <c r="D635" s="100" t="s">
        <v>532</v>
      </c>
      <c r="E635" s="100" t="s">
        <v>617</v>
      </c>
      <c r="F635" s="100" t="s">
        <v>125</v>
      </c>
      <c r="G635" s="101" t="s">
        <v>699</v>
      </c>
      <c r="H635" s="100" t="s">
        <v>43</v>
      </c>
      <c r="I635" s="100" t="s">
        <v>43</v>
      </c>
      <c r="J635" s="101">
        <v>22</v>
      </c>
      <c r="O635" s="100" t="s">
        <v>1115</v>
      </c>
      <c r="P635" s="100">
        <v>153161</v>
      </c>
      <c r="Q635" s="100">
        <v>8728</v>
      </c>
      <c r="R635" s="100" t="s">
        <v>532</v>
      </c>
      <c r="S635" s="100" t="s">
        <v>617</v>
      </c>
      <c r="T635" s="100" t="s">
        <v>125</v>
      </c>
      <c r="U635" s="101" t="s">
        <v>699</v>
      </c>
      <c r="V635" s="100" t="s">
        <v>43</v>
      </c>
      <c r="W635" s="100" t="s">
        <v>43</v>
      </c>
    </row>
    <row r="636" spans="1:23" ht="14.25">
      <c r="A636" s="100" t="str">
        <f t="shared" si="9"/>
        <v>Marauhn 33345</v>
      </c>
      <c r="B636" s="100">
        <v>153164</v>
      </c>
      <c r="C636" s="100">
        <v>33345</v>
      </c>
      <c r="D636" s="100" t="s">
        <v>1082</v>
      </c>
      <c r="E636" s="100" t="s">
        <v>1083</v>
      </c>
      <c r="F636" s="100" t="s">
        <v>106</v>
      </c>
      <c r="G636" s="101">
        <v>0</v>
      </c>
      <c r="H636" s="100" t="s">
        <v>43</v>
      </c>
      <c r="I636" s="100" t="s">
        <v>43</v>
      </c>
      <c r="J636" s="101">
        <v>22</v>
      </c>
      <c r="O636" s="100" t="s">
        <v>1116</v>
      </c>
      <c r="P636" s="100">
        <v>153164</v>
      </c>
      <c r="Q636" s="100">
        <v>33345</v>
      </c>
      <c r="R636" s="100" t="s">
        <v>1082</v>
      </c>
      <c r="S636" s="100" t="s">
        <v>1083</v>
      </c>
      <c r="T636" s="100" t="s">
        <v>106</v>
      </c>
      <c r="U636" s="101">
        <v>0</v>
      </c>
      <c r="V636" s="100" t="s">
        <v>43</v>
      </c>
      <c r="W636" s="100" t="s">
        <v>43</v>
      </c>
    </row>
    <row r="637" spans="1:23" ht="14.25">
      <c r="A637" s="100" t="str">
        <f t="shared" si="9"/>
        <v>Meß 14604</v>
      </c>
      <c r="B637" s="100">
        <v>135877</v>
      </c>
      <c r="C637" s="100">
        <v>14604</v>
      </c>
      <c r="D637" s="100" t="s">
        <v>761</v>
      </c>
      <c r="E637" s="100" t="s">
        <v>124</v>
      </c>
      <c r="F637" s="100" t="s">
        <v>125</v>
      </c>
      <c r="G637" s="101" t="s">
        <v>696</v>
      </c>
      <c r="H637" s="100" t="s">
        <v>43</v>
      </c>
      <c r="I637" s="100" t="s">
        <v>43</v>
      </c>
      <c r="J637" s="101">
        <v>22</v>
      </c>
      <c r="O637" s="100" t="s">
        <v>1117</v>
      </c>
      <c r="P637" s="100">
        <v>135877</v>
      </c>
      <c r="Q637" s="100">
        <v>14604</v>
      </c>
      <c r="R637" s="100" t="s">
        <v>761</v>
      </c>
      <c r="S637" s="100" t="s">
        <v>124</v>
      </c>
      <c r="T637" s="100" t="s">
        <v>125</v>
      </c>
      <c r="U637" s="101" t="s">
        <v>696</v>
      </c>
      <c r="V637" s="100" t="s">
        <v>43</v>
      </c>
      <c r="W637" s="100" t="s">
        <v>43</v>
      </c>
    </row>
    <row r="638" spans="1:23" ht="14.25">
      <c r="A638" s="100" t="str">
        <f t="shared" si="9"/>
        <v>Micianova 8814</v>
      </c>
      <c r="B638" s="100">
        <v>144463</v>
      </c>
      <c r="C638" s="100">
        <v>8814</v>
      </c>
      <c r="D638" s="100" t="s">
        <v>822</v>
      </c>
      <c r="E638" s="100" t="s">
        <v>823</v>
      </c>
      <c r="F638" s="100" t="s">
        <v>129</v>
      </c>
      <c r="G638" s="101" t="s">
        <v>699</v>
      </c>
      <c r="H638" s="100" t="s">
        <v>43</v>
      </c>
      <c r="I638" s="100" t="s">
        <v>43</v>
      </c>
      <c r="J638" s="101">
        <v>22</v>
      </c>
      <c r="O638" s="100" t="s">
        <v>1118</v>
      </c>
      <c r="P638" s="100">
        <v>144463</v>
      </c>
      <c r="Q638" s="100">
        <v>8814</v>
      </c>
      <c r="R638" s="100" t="s">
        <v>822</v>
      </c>
      <c r="S638" s="100" t="s">
        <v>823</v>
      </c>
      <c r="T638" s="100" t="s">
        <v>129</v>
      </c>
      <c r="U638" s="101" t="s">
        <v>699</v>
      </c>
      <c r="V638" s="100" t="s">
        <v>43</v>
      </c>
      <c r="W638" s="100" t="s">
        <v>43</v>
      </c>
    </row>
    <row r="639" spans="1:23" ht="14.25">
      <c r="A639" s="100" t="str">
        <f t="shared" si="9"/>
        <v>Pilo 8949</v>
      </c>
      <c r="B639" s="100">
        <v>144465</v>
      </c>
      <c r="C639" s="100">
        <v>8949</v>
      </c>
      <c r="D639" s="100" t="s">
        <v>229</v>
      </c>
      <c r="E639" s="100" t="s">
        <v>230</v>
      </c>
      <c r="F639" s="100" t="s">
        <v>125</v>
      </c>
      <c r="G639" s="101" t="s">
        <v>694</v>
      </c>
      <c r="H639" s="100" t="s">
        <v>43</v>
      </c>
      <c r="I639" s="100" t="s">
        <v>43</v>
      </c>
      <c r="J639" s="101">
        <v>22</v>
      </c>
      <c r="O639" s="100" t="s">
        <v>1119</v>
      </c>
      <c r="P639" s="100">
        <v>144465</v>
      </c>
      <c r="Q639" s="100">
        <v>8949</v>
      </c>
      <c r="R639" s="100" t="s">
        <v>229</v>
      </c>
      <c r="S639" s="100" t="s">
        <v>230</v>
      </c>
      <c r="T639" s="100" t="s">
        <v>125</v>
      </c>
      <c r="U639" s="101" t="s">
        <v>694</v>
      </c>
      <c r="V639" s="100" t="s">
        <v>43</v>
      </c>
      <c r="W639" s="100" t="s">
        <v>43</v>
      </c>
    </row>
    <row r="640" spans="1:23" ht="14.25">
      <c r="A640" s="100" t="str">
        <f t="shared" si="9"/>
        <v>Pistara 33214</v>
      </c>
      <c r="B640" s="100">
        <v>140070</v>
      </c>
      <c r="C640" s="100">
        <v>33214</v>
      </c>
      <c r="D640" s="100" t="s">
        <v>807</v>
      </c>
      <c r="E640" s="100" t="s">
        <v>221</v>
      </c>
      <c r="F640" s="100" t="s">
        <v>106</v>
      </c>
      <c r="G640" s="101" t="s">
        <v>976</v>
      </c>
      <c r="H640" s="100" t="s">
        <v>43</v>
      </c>
      <c r="I640" s="100" t="s">
        <v>43</v>
      </c>
      <c r="J640" s="101">
        <v>22</v>
      </c>
      <c r="O640" s="100" t="s">
        <v>1120</v>
      </c>
      <c r="P640" s="100">
        <v>140070</v>
      </c>
      <c r="Q640" s="100">
        <v>33214</v>
      </c>
      <c r="R640" s="100" t="s">
        <v>807</v>
      </c>
      <c r="S640" s="100" t="s">
        <v>221</v>
      </c>
      <c r="T640" s="100" t="s">
        <v>106</v>
      </c>
      <c r="U640" s="101" t="s">
        <v>976</v>
      </c>
      <c r="V640" s="100" t="s">
        <v>43</v>
      </c>
      <c r="W640" s="100" t="s">
        <v>43</v>
      </c>
    </row>
    <row r="641" spans="1:23" ht="14.25">
      <c r="A641" s="100" t="str">
        <f t="shared" si="9"/>
        <v>Reuter 15013</v>
      </c>
      <c r="B641" s="100">
        <v>67611</v>
      </c>
      <c r="C641" s="100">
        <v>15013</v>
      </c>
      <c r="D641" s="100" t="s">
        <v>475</v>
      </c>
      <c r="E641" s="100" t="s">
        <v>992</v>
      </c>
      <c r="F641" s="100" t="s">
        <v>125</v>
      </c>
      <c r="G641" s="101" t="s">
        <v>694</v>
      </c>
      <c r="H641" s="100" t="s">
        <v>43</v>
      </c>
      <c r="I641" s="100" t="s">
        <v>43</v>
      </c>
      <c r="J641" s="101">
        <v>22</v>
      </c>
      <c r="O641" s="100" t="s">
        <v>1121</v>
      </c>
      <c r="P641" s="100">
        <v>67611</v>
      </c>
      <c r="Q641" s="100">
        <v>15013</v>
      </c>
      <c r="R641" s="100" t="s">
        <v>475</v>
      </c>
      <c r="S641" s="100" t="s">
        <v>992</v>
      </c>
      <c r="T641" s="100" t="s">
        <v>125</v>
      </c>
      <c r="U641" s="101" t="s">
        <v>694</v>
      </c>
      <c r="V641" s="100" t="s">
        <v>43</v>
      </c>
      <c r="W641" s="100" t="s">
        <v>43</v>
      </c>
    </row>
    <row r="642" spans="1:23" ht="14.25">
      <c r="A642" s="100" t="str">
        <f t="shared" si="9"/>
        <v>Reuter 33266</v>
      </c>
      <c r="B642" s="100">
        <v>144464</v>
      </c>
      <c r="C642" s="100">
        <v>33266</v>
      </c>
      <c r="D642" s="100" t="s">
        <v>475</v>
      </c>
      <c r="E642" s="100" t="s">
        <v>136</v>
      </c>
      <c r="F642" s="100" t="s">
        <v>106</v>
      </c>
      <c r="G642" s="101" t="s">
        <v>699</v>
      </c>
      <c r="H642" s="100" t="s">
        <v>43</v>
      </c>
      <c r="I642" s="100" t="s">
        <v>43</v>
      </c>
      <c r="J642" s="101">
        <v>22</v>
      </c>
      <c r="O642" s="100" t="s">
        <v>1122</v>
      </c>
      <c r="P642" s="100">
        <v>144464</v>
      </c>
      <c r="Q642" s="100">
        <v>33266</v>
      </c>
      <c r="R642" s="100" t="s">
        <v>475</v>
      </c>
      <c r="S642" s="100" t="s">
        <v>136</v>
      </c>
      <c r="T642" s="100" t="s">
        <v>106</v>
      </c>
      <c r="U642" s="101" t="s">
        <v>699</v>
      </c>
      <c r="V642" s="100" t="s">
        <v>43</v>
      </c>
      <c r="W642" s="100" t="s">
        <v>43</v>
      </c>
    </row>
    <row r="643" spans="1:23" ht="14.25">
      <c r="A643" s="100" t="str">
        <f aca="true" t="shared" si="10" ref="A643:A704">D643&amp;" "&amp;C643</f>
        <v>Riedel 10491</v>
      </c>
      <c r="B643" s="100">
        <v>144532</v>
      </c>
      <c r="C643" s="100">
        <v>10491</v>
      </c>
      <c r="D643" s="100" t="s">
        <v>892</v>
      </c>
      <c r="E643" s="100" t="s">
        <v>178</v>
      </c>
      <c r="F643" s="100" t="s">
        <v>118</v>
      </c>
      <c r="G643" s="101" t="s">
        <v>976</v>
      </c>
      <c r="H643" s="100" t="s">
        <v>43</v>
      </c>
      <c r="I643" s="100" t="s">
        <v>43</v>
      </c>
      <c r="J643" s="101">
        <v>22</v>
      </c>
      <c r="O643" s="100" t="s">
        <v>1123</v>
      </c>
      <c r="P643" s="100">
        <v>144532</v>
      </c>
      <c r="Q643" s="100">
        <v>10491</v>
      </c>
      <c r="R643" s="100" t="s">
        <v>892</v>
      </c>
      <c r="S643" s="100" t="s">
        <v>178</v>
      </c>
      <c r="T643" s="100" t="s">
        <v>118</v>
      </c>
      <c r="U643" s="101" t="s">
        <v>976</v>
      </c>
      <c r="V643" s="100" t="s">
        <v>43</v>
      </c>
      <c r="W643" s="100" t="s">
        <v>43</v>
      </c>
    </row>
    <row r="644" spans="1:23" ht="14.25">
      <c r="A644" s="100" t="str">
        <f t="shared" si="10"/>
        <v>Rott 15598</v>
      </c>
      <c r="B644" s="100">
        <v>149069</v>
      </c>
      <c r="C644" s="100">
        <v>15598</v>
      </c>
      <c r="D644" s="100" t="s">
        <v>286</v>
      </c>
      <c r="E644" s="100" t="s">
        <v>287</v>
      </c>
      <c r="F644" s="100" t="s">
        <v>125</v>
      </c>
      <c r="G644" s="101" t="s">
        <v>699</v>
      </c>
      <c r="H644" s="100" t="s">
        <v>43</v>
      </c>
      <c r="I644" s="100" t="s">
        <v>43</v>
      </c>
      <c r="J644" s="101">
        <v>22</v>
      </c>
      <c r="O644" s="100" t="s">
        <v>1124</v>
      </c>
      <c r="P644" s="100">
        <v>149069</v>
      </c>
      <c r="Q644" s="100">
        <v>15598</v>
      </c>
      <c r="R644" s="100" t="s">
        <v>286</v>
      </c>
      <c r="S644" s="100" t="s">
        <v>287</v>
      </c>
      <c r="T644" s="100" t="s">
        <v>125</v>
      </c>
      <c r="U644" s="101" t="s">
        <v>699</v>
      </c>
      <c r="V644" s="100" t="s">
        <v>43</v>
      </c>
      <c r="W644" s="100" t="s">
        <v>43</v>
      </c>
    </row>
    <row r="645" spans="1:23" ht="14.25">
      <c r="A645" s="100" t="str">
        <f t="shared" si="10"/>
        <v>Rüffer 33193</v>
      </c>
      <c r="B645" s="100">
        <v>135979</v>
      </c>
      <c r="C645" s="100">
        <v>33193</v>
      </c>
      <c r="D645" s="100" t="s">
        <v>262</v>
      </c>
      <c r="E645" s="100" t="s">
        <v>67</v>
      </c>
      <c r="F645" s="100" t="s">
        <v>104</v>
      </c>
      <c r="G645" s="101" t="s">
        <v>694</v>
      </c>
      <c r="H645" s="100" t="s">
        <v>43</v>
      </c>
      <c r="I645" s="100" t="s">
        <v>43</v>
      </c>
      <c r="J645" s="101">
        <v>22</v>
      </c>
      <c r="O645" s="100" t="s">
        <v>1125</v>
      </c>
      <c r="P645" s="100">
        <v>135979</v>
      </c>
      <c r="Q645" s="100">
        <v>33193</v>
      </c>
      <c r="R645" s="100" t="s">
        <v>262</v>
      </c>
      <c r="S645" s="100" t="s">
        <v>67</v>
      </c>
      <c r="T645" s="100" t="s">
        <v>104</v>
      </c>
      <c r="U645" s="101" t="s">
        <v>694</v>
      </c>
      <c r="V645" s="100" t="s">
        <v>43</v>
      </c>
      <c r="W645" s="100" t="s">
        <v>43</v>
      </c>
    </row>
    <row r="646" spans="1:23" ht="14.25">
      <c r="A646" s="100" t="str">
        <f t="shared" si="10"/>
        <v>Schäfer 15065</v>
      </c>
      <c r="B646" s="100">
        <v>67166</v>
      </c>
      <c r="C646" s="100">
        <v>15065</v>
      </c>
      <c r="D646" s="100" t="s">
        <v>294</v>
      </c>
      <c r="E646" s="100" t="s">
        <v>145</v>
      </c>
      <c r="F646" s="100" t="s">
        <v>104</v>
      </c>
      <c r="G646" s="101" t="s">
        <v>697</v>
      </c>
      <c r="H646" s="100" t="s">
        <v>43</v>
      </c>
      <c r="I646" s="100" t="s">
        <v>43</v>
      </c>
      <c r="J646" s="101">
        <v>22</v>
      </c>
      <c r="O646" s="100" t="s">
        <v>1126</v>
      </c>
      <c r="P646" s="100">
        <v>67166</v>
      </c>
      <c r="Q646" s="100">
        <v>15065</v>
      </c>
      <c r="R646" s="100" t="s">
        <v>294</v>
      </c>
      <c r="S646" s="100" t="s">
        <v>145</v>
      </c>
      <c r="T646" s="100" t="s">
        <v>104</v>
      </c>
      <c r="U646" s="101" t="s">
        <v>697</v>
      </c>
      <c r="V646" s="100" t="s">
        <v>43</v>
      </c>
      <c r="W646" s="100" t="s">
        <v>43</v>
      </c>
    </row>
    <row r="647" spans="1:23" ht="14.25">
      <c r="A647" s="100" t="str">
        <f t="shared" si="10"/>
        <v>Schlösser 15440</v>
      </c>
      <c r="B647" s="100">
        <v>100132</v>
      </c>
      <c r="C647" s="100">
        <v>15440</v>
      </c>
      <c r="D647" s="100" t="s">
        <v>766</v>
      </c>
      <c r="E647" s="100" t="s">
        <v>260</v>
      </c>
      <c r="F647" s="100" t="s">
        <v>106</v>
      </c>
      <c r="G647" s="101" t="s">
        <v>976</v>
      </c>
      <c r="H647" s="100" t="s">
        <v>43</v>
      </c>
      <c r="I647" s="100" t="s">
        <v>43</v>
      </c>
      <c r="J647" s="101">
        <v>22</v>
      </c>
      <c r="O647" s="100" t="s">
        <v>1127</v>
      </c>
      <c r="P647" s="100">
        <v>100132</v>
      </c>
      <c r="Q647" s="100">
        <v>15440</v>
      </c>
      <c r="R647" s="100" t="s">
        <v>766</v>
      </c>
      <c r="S647" s="100" t="s">
        <v>260</v>
      </c>
      <c r="T647" s="100" t="s">
        <v>106</v>
      </c>
      <c r="U647" s="101" t="s">
        <v>976</v>
      </c>
      <c r="V647" s="100" t="s">
        <v>43</v>
      </c>
      <c r="W647" s="100" t="s">
        <v>43</v>
      </c>
    </row>
    <row r="648" spans="1:23" ht="14.25">
      <c r="A648" s="100" t="str">
        <f t="shared" si="10"/>
        <v>Seemann 15575</v>
      </c>
      <c r="B648" s="100">
        <v>140053</v>
      </c>
      <c r="C648" s="100">
        <v>15575</v>
      </c>
      <c r="D648" s="100" t="s">
        <v>288</v>
      </c>
      <c r="E648" s="100" t="s">
        <v>164</v>
      </c>
      <c r="F648" s="100" t="s">
        <v>104</v>
      </c>
      <c r="G648" s="101">
        <v>0</v>
      </c>
      <c r="H648" s="100" t="s">
        <v>43</v>
      </c>
      <c r="I648" s="100" t="s">
        <v>43</v>
      </c>
      <c r="J648" s="101">
        <v>22</v>
      </c>
      <c r="O648" s="100" t="s">
        <v>1128</v>
      </c>
      <c r="P648" s="100">
        <v>140053</v>
      </c>
      <c r="Q648" s="100">
        <v>15575</v>
      </c>
      <c r="R648" s="100" t="s">
        <v>288</v>
      </c>
      <c r="S648" s="100" t="s">
        <v>164</v>
      </c>
      <c r="T648" s="100" t="s">
        <v>104</v>
      </c>
      <c r="U648" s="101">
        <v>0</v>
      </c>
      <c r="V648" s="100" t="s">
        <v>43</v>
      </c>
      <c r="W648" s="100" t="s">
        <v>43</v>
      </c>
    </row>
    <row r="649" spans="1:23" ht="14.25">
      <c r="A649" s="100" t="str">
        <f t="shared" si="10"/>
        <v>Tambosi 15943</v>
      </c>
      <c r="B649" s="100">
        <v>89301</v>
      </c>
      <c r="C649" s="100">
        <v>15943</v>
      </c>
      <c r="D649" s="100" t="s">
        <v>680</v>
      </c>
      <c r="E649" s="100" t="s">
        <v>150</v>
      </c>
      <c r="F649" s="100" t="s">
        <v>125</v>
      </c>
      <c r="G649" s="101" t="s">
        <v>694</v>
      </c>
      <c r="H649" s="100" t="s">
        <v>43</v>
      </c>
      <c r="I649" s="100" t="s">
        <v>43</v>
      </c>
      <c r="J649" s="101">
        <v>22</v>
      </c>
      <c r="O649" s="100" t="s">
        <v>1129</v>
      </c>
      <c r="P649" s="100">
        <v>89301</v>
      </c>
      <c r="Q649" s="100">
        <v>15943</v>
      </c>
      <c r="R649" s="100" t="s">
        <v>680</v>
      </c>
      <c r="S649" s="100" t="s">
        <v>150</v>
      </c>
      <c r="T649" s="100" t="s">
        <v>125</v>
      </c>
      <c r="U649" s="101" t="s">
        <v>694</v>
      </c>
      <c r="V649" s="100" t="s">
        <v>43</v>
      </c>
      <c r="W649" s="100" t="s">
        <v>43</v>
      </c>
    </row>
    <row r="650" spans="1:23" ht="14.25">
      <c r="A650" s="100" t="str">
        <f t="shared" si="10"/>
        <v>Unger 15310</v>
      </c>
      <c r="B650" s="100">
        <v>88559</v>
      </c>
      <c r="C650" s="100">
        <v>15310</v>
      </c>
      <c r="D650" s="100" t="s">
        <v>618</v>
      </c>
      <c r="E650" s="100" t="s">
        <v>159</v>
      </c>
      <c r="F650" s="100" t="s">
        <v>118</v>
      </c>
      <c r="G650" s="101" t="s">
        <v>976</v>
      </c>
      <c r="H650" s="100" t="s">
        <v>43</v>
      </c>
      <c r="I650" s="100" t="s">
        <v>43</v>
      </c>
      <c r="J650" s="101">
        <v>22</v>
      </c>
      <c r="O650" s="100" t="s">
        <v>1130</v>
      </c>
      <c r="P650" s="100">
        <v>88559</v>
      </c>
      <c r="Q650" s="100">
        <v>15310</v>
      </c>
      <c r="R650" s="100" t="s">
        <v>618</v>
      </c>
      <c r="S650" s="100" t="s">
        <v>159</v>
      </c>
      <c r="T650" s="100" t="s">
        <v>118</v>
      </c>
      <c r="U650" s="101" t="s">
        <v>976</v>
      </c>
      <c r="V650" s="100" t="s">
        <v>43</v>
      </c>
      <c r="W650" s="100" t="s">
        <v>43</v>
      </c>
    </row>
    <row r="651" spans="1:23" ht="14.25">
      <c r="A651" s="100" t="str">
        <f t="shared" si="10"/>
        <v>Weigel 33325</v>
      </c>
      <c r="B651" s="100">
        <v>147304</v>
      </c>
      <c r="C651" s="100">
        <v>33325</v>
      </c>
      <c r="D651" s="100" t="s">
        <v>1084</v>
      </c>
      <c r="E651" s="100" t="s">
        <v>103</v>
      </c>
      <c r="F651" s="100" t="s">
        <v>106</v>
      </c>
      <c r="G651" s="101" t="s">
        <v>694</v>
      </c>
      <c r="H651" s="100" t="s">
        <v>43</v>
      </c>
      <c r="I651" s="100" t="s">
        <v>43</v>
      </c>
      <c r="J651" s="101">
        <v>22</v>
      </c>
      <c r="O651" s="100" t="s">
        <v>1131</v>
      </c>
      <c r="P651" s="100">
        <v>147304</v>
      </c>
      <c r="Q651" s="100">
        <v>33325</v>
      </c>
      <c r="R651" s="100" t="s">
        <v>1084</v>
      </c>
      <c r="S651" s="100" t="s">
        <v>103</v>
      </c>
      <c r="T651" s="100" t="s">
        <v>106</v>
      </c>
      <c r="U651" s="101" t="s">
        <v>694</v>
      </c>
      <c r="V651" s="100" t="s">
        <v>43</v>
      </c>
      <c r="W651" s="100" t="s">
        <v>43</v>
      </c>
    </row>
    <row r="652" spans="1:23" ht="14.25">
      <c r="A652" s="100" t="str">
        <f t="shared" si="10"/>
        <v>Bämpfer 33195</v>
      </c>
      <c r="B652" s="100">
        <v>135994</v>
      </c>
      <c r="C652" s="100">
        <v>33195</v>
      </c>
      <c r="D652" s="100" t="s">
        <v>793</v>
      </c>
      <c r="E652" s="100" t="s">
        <v>569</v>
      </c>
      <c r="F652" s="100" t="s">
        <v>104</v>
      </c>
      <c r="G652" s="101" t="s">
        <v>694</v>
      </c>
      <c r="H652" s="100" t="s">
        <v>764</v>
      </c>
      <c r="I652" s="100" t="s">
        <v>765</v>
      </c>
      <c r="J652" s="101">
        <v>22</v>
      </c>
      <c r="O652" s="100" t="s">
        <v>1753</v>
      </c>
      <c r="P652" s="100">
        <v>135994</v>
      </c>
      <c r="Q652" s="100">
        <v>33195</v>
      </c>
      <c r="R652" s="100" t="s">
        <v>793</v>
      </c>
      <c r="S652" s="100" t="s">
        <v>569</v>
      </c>
      <c r="T652" s="100" t="s">
        <v>104</v>
      </c>
      <c r="U652" s="101" t="s">
        <v>694</v>
      </c>
      <c r="V652" s="100" t="s">
        <v>764</v>
      </c>
      <c r="W652" s="100" t="s">
        <v>765</v>
      </c>
    </row>
    <row r="653" spans="1:23" ht="14.25">
      <c r="A653" s="100" t="str">
        <f t="shared" si="10"/>
        <v>Belletz 33251</v>
      </c>
      <c r="B653" s="100">
        <v>143032</v>
      </c>
      <c r="C653" s="100">
        <v>33251</v>
      </c>
      <c r="D653" s="100" t="s">
        <v>893</v>
      </c>
      <c r="E653" s="100" t="s">
        <v>894</v>
      </c>
      <c r="F653" s="100" t="s">
        <v>129</v>
      </c>
      <c r="G653" s="101" t="s">
        <v>699</v>
      </c>
      <c r="H653" s="100" t="s">
        <v>764</v>
      </c>
      <c r="I653" s="100" t="s">
        <v>765</v>
      </c>
      <c r="J653" s="101">
        <v>22</v>
      </c>
      <c r="O653" s="100" t="s">
        <v>1754</v>
      </c>
      <c r="P653" s="100">
        <v>143032</v>
      </c>
      <c r="Q653" s="100">
        <v>33251</v>
      </c>
      <c r="R653" s="100" t="s">
        <v>893</v>
      </c>
      <c r="S653" s="100" t="s">
        <v>894</v>
      </c>
      <c r="T653" s="100" t="s">
        <v>129</v>
      </c>
      <c r="U653" s="101" t="s">
        <v>699</v>
      </c>
      <c r="V653" s="100" t="s">
        <v>764</v>
      </c>
      <c r="W653" s="100" t="s">
        <v>765</v>
      </c>
    </row>
    <row r="654" spans="1:23" ht="14.25">
      <c r="A654" s="100" t="str">
        <f t="shared" si="10"/>
        <v>Blaye 33284</v>
      </c>
      <c r="B654" s="100">
        <v>146161</v>
      </c>
      <c r="C654" s="100">
        <v>33284</v>
      </c>
      <c r="D654" s="100" t="s">
        <v>928</v>
      </c>
      <c r="E654" s="100" t="s">
        <v>929</v>
      </c>
      <c r="F654" s="100" t="s">
        <v>106</v>
      </c>
      <c r="G654" s="101" t="s">
        <v>699</v>
      </c>
      <c r="H654" s="100" t="s">
        <v>764</v>
      </c>
      <c r="I654" s="100" t="s">
        <v>765</v>
      </c>
      <c r="J654" s="101">
        <v>22</v>
      </c>
      <c r="O654" s="100" t="s">
        <v>1755</v>
      </c>
      <c r="P654" s="100">
        <v>146161</v>
      </c>
      <c r="Q654" s="100">
        <v>33284</v>
      </c>
      <c r="R654" s="100" t="s">
        <v>928</v>
      </c>
      <c r="S654" s="100" t="s">
        <v>929</v>
      </c>
      <c r="T654" s="100" t="s">
        <v>106</v>
      </c>
      <c r="U654" s="101" t="s">
        <v>699</v>
      </c>
      <c r="V654" s="100" t="s">
        <v>764</v>
      </c>
      <c r="W654" s="100" t="s">
        <v>765</v>
      </c>
    </row>
    <row r="655" spans="1:23" ht="14.25">
      <c r="A655" s="100" t="str">
        <f t="shared" si="10"/>
        <v>De Fries 33203</v>
      </c>
      <c r="B655" s="100">
        <v>135985</v>
      </c>
      <c r="C655" s="100">
        <v>33203</v>
      </c>
      <c r="D655" s="100" t="s">
        <v>800</v>
      </c>
      <c r="E655" s="100" t="s">
        <v>416</v>
      </c>
      <c r="F655" s="100" t="s">
        <v>104</v>
      </c>
      <c r="G655" s="101" t="s">
        <v>694</v>
      </c>
      <c r="H655" s="100" t="s">
        <v>764</v>
      </c>
      <c r="I655" s="100" t="s">
        <v>765</v>
      </c>
      <c r="J655" s="101">
        <v>22</v>
      </c>
      <c r="O655" s="100" t="s">
        <v>1756</v>
      </c>
      <c r="P655" s="100">
        <v>135985</v>
      </c>
      <c r="Q655" s="100">
        <v>33203</v>
      </c>
      <c r="R655" s="100" t="s">
        <v>800</v>
      </c>
      <c r="S655" s="100" t="s">
        <v>416</v>
      </c>
      <c r="T655" s="100" t="s">
        <v>104</v>
      </c>
      <c r="U655" s="101" t="s">
        <v>694</v>
      </c>
      <c r="V655" s="100" t="s">
        <v>764</v>
      </c>
      <c r="W655" s="100" t="s">
        <v>765</v>
      </c>
    </row>
    <row r="656" spans="1:23" ht="14.25">
      <c r="A656" s="100" t="str">
        <f t="shared" si="10"/>
        <v>Decher 33200</v>
      </c>
      <c r="B656" s="100">
        <v>135988</v>
      </c>
      <c r="C656" s="100">
        <v>33200</v>
      </c>
      <c r="D656" s="100" t="s">
        <v>797</v>
      </c>
      <c r="E656" s="100" t="s">
        <v>110</v>
      </c>
      <c r="F656" s="100" t="s">
        <v>106</v>
      </c>
      <c r="G656" s="101" t="s">
        <v>699</v>
      </c>
      <c r="H656" s="100" t="s">
        <v>764</v>
      </c>
      <c r="I656" s="100" t="s">
        <v>765</v>
      </c>
      <c r="J656" s="101">
        <v>22</v>
      </c>
      <c r="O656" s="100" t="s">
        <v>1757</v>
      </c>
      <c r="P656" s="100">
        <v>135988</v>
      </c>
      <c r="Q656" s="100">
        <v>33200</v>
      </c>
      <c r="R656" s="100" t="s">
        <v>797</v>
      </c>
      <c r="S656" s="100" t="s">
        <v>110</v>
      </c>
      <c r="T656" s="100" t="s">
        <v>106</v>
      </c>
      <c r="U656" s="101" t="s">
        <v>699</v>
      </c>
      <c r="V656" s="100" t="s">
        <v>764</v>
      </c>
      <c r="W656" s="100" t="s">
        <v>765</v>
      </c>
    </row>
    <row r="657" spans="1:23" ht="14.25">
      <c r="A657" s="100" t="str">
        <f t="shared" si="10"/>
        <v>Duringer 33288</v>
      </c>
      <c r="B657" s="100">
        <v>146193</v>
      </c>
      <c r="C657" s="100">
        <v>33288</v>
      </c>
      <c r="D657" s="100" t="s">
        <v>931</v>
      </c>
      <c r="E657" s="100" t="s">
        <v>497</v>
      </c>
      <c r="F657" s="100" t="s">
        <v>104</v>
      </c>
      <c r="G657" s="101" t="s">
        <v>699</v>
      </c>
      <c r="H657" s="100" t="s">
        <v>764</v>
      </c>
      <c r="I657" s="100" t="s">
        <v>765</v>
      </c>
      <c r="J657" s="101">
        <v>22</v>
      </c>
      <c r="O657" s="100" t="s">
        <v>1758</v>
      </c>
      <c r="P657" s="100">
        <v>146193</v>
      </c>
      <c r="Q657" s="100">
        <v>33288</v>
      </c>
      <c r="R657" s="100" t="s">
        <v>931</v>
      </c>
      <c r="S657" s="100" t="s">
        <v>497</v>
      </c>
      <c r="T657" s="100" t="s">
        <v>104</v>
      </c>
      <c r="U657" s="101" t="s">
        <v>699</v>
      </c>
      <c r="V657" s="100" t="s">
        <v>764</v>
      </c>
      <c r="W657" s="100" t="s">
        <v>765</v>
      </c>
    </row>
    <row r="658" spans="1:23" ht="14.25">
      <c r="A658" s="100" t="str">
        <f t="shared" si="10"/>
        <v>Fehl 8290</v>
      </c>
      <c r="B658" s="100">
        <v>143030</v>
      </c>
      <c r="C658" s="100">
        <v>8290</v>
      </c>
      <c r="D658" s="100" t="s">
        <v>895</v>
      </c>
      <c r="E658" s="100" t="s">
        <v>146</v>
      </c>
      <c r="F658" s="100" t="s">
        <v>106</v>
      </c>
      <c r="G658" s="101" t="s">
        <v>976</v>
      </c>
      <c r="H658" s="100" t="s">
        <v>764</v>
      </c>
      <c r="I658" s="100" t="s">
        <v>765</v>
      </c>
      <c r="J658" s="101">
        <v>22</v>
      </c>
      <c r="O658" s="100" t="s">
        <v>1759</v>
      </c>
      <c r="P658" s="100">
        <v>143030</v>
      </c>
      <c r="Q658" s="100">
        <v>8290</v>
      </c>
      <c r="R658" s="100" t="s">
        <v>895</v>
      </c>
      <c r="S658" s="100" t="s">
        <v>146</v>
      </c>
      <c r="T658" s="100" t="s">
        <v>106</v>
      </c>
      <c r="U658" s="101" t="s">
        <v>976</v>
      </c>
      <c r="V658" s="100" t="s">
        <v>764</v>
      </c>
      <c r="W658" s="100" t="s">
        <v>765</v>
      </c>
    </row>
    <row r="659" spans="1:23" ht="14.25">
      <c r="A659" s="100" t="str">
        <f t="shared" si="10"/>
        <v>Geis 33206</v>
      </c>
      <c r="B659" s="100">
        <v>135982</v>
      </c>
      <c r="C659" s="100">
        <v>33206</v>
      </c>
      <c r="D659" s="100" t="s">
        <v>801</v>
      </c>
      <c r="E659" s="100" t="s">
        <v>285</v>
      </c>
      <c r="F659" s="100" t="s">
        <v>147</v>
      </c>
      <c r="G659" s="101" t="s">
        <v>694</v>
      </c>
      <c r="H659" s="100" t="s">
        <v>764</v>
      </c>
      <c r="I659" s="100" t="s">
        <v>765</v>
      </c>
      <c r="J659" s="101">
        <v>22</v>
      </c>
      <c r="O659" s="100" t="s">
        <v>1760</v>
      </c>
      <c r="P659" s="100">
        <v>135982</v>
      </c>
      <c r="Q659" s="100">
        <v>33206</v>
      </c>
      <c r="R659" s="100" t="s">
        <v>801</v>
      </c>
      <c r="S659" s="100" t="s">
        <v>285</v>
      </c>
      <c r="T659" s="100" t="s">
        <v>147</v>
      </c>
      <c r="U659" s="101" t="s">
        <v>694</v>
      </c>
      <c r="V659" s="100" t="s">
        <v>764</v>
      </c>
      <c r="W659" s="100" t="s">
        <v>765</v>
      </c>
    </row>
    <row r="660" spans="1:23" ht="14.25">
      <c r="A660" s="100" t="str">
        <f t="shared" si="10"/>
        <v>Heil 33250</v>
      </c>
      <c r="B660" s="100">
        <v>143031</v>
      </c>
      <c r="C660" s="100">
        <v>33250</v>
      </c>
      <c r="D660" s="100" t="s">
        <v>896</v>
      </c>
      <c r="E660" s="100" t="s">
        <v>77</v>
      </c>
      <c r="F660" s="100" t="s">
        <v>106</v>
      </c>
      <c r="G660" s="101" t="s">
        <v>699</v>
      </c>
      <c r="H660" s="100" t="s">
        <v>764</v>
      </c>
      <c r="I660" s="100" t="s">
        <v>765</v>
      </c>
      <c r="J660" s="101">
        <v>22</v>
      </c>
      <c r="O660" s="100" t="s">
        <v>1761</v>
      </c>
      <c r="P660" s="100">
        <v>143031</v>
      </c>
      <c r="Q660" s="100">
        <v>33250</v>
      </c>
      <c r="R660" s="100" t="s">
        <v>896</v>
      </c>
      <c r="S660" s="100" t="s">
        <v>77</v>
      </c>
      <c r="T660" s="100" t="s">
        <v>106</v>
      </c>
      <c r="U660" s="101" t="s">
        <v>699</v>
      </c>
      <c r="V660" s="100" t="s">
        <v>764</v>
      </c>
      <c r="W660" s="100" t="s">
        <v>765</v>
      </c>
    </row>
    <row r="661" spans="1:23" ht="14.25">
      <c r="A661" s="100" t="str">
        <f t="shared" si="10"/>
        <v>Heun 33249</v>
      </c>
      <c r="B661" s="100">
        <v>143029</v>
      </c>
      <c r="C661" s="100">
        <v>33249</v>
      </c>
      <c r="D661" s="100" t="s">
        <v>897</v>
      </c>
      <c r="E661" s="100" t="s">
        <v>275</v>
      </c>
      <c r="F661" s="100" t="s">
        <v>129</v>
      </c>
      <c r="G661" s="101" t="s">
        <v>699</v>
      </c>
      <c r="H661" s="100" t="s">
        <v>764</v>
      </c>
      <c r="I661" s="100" t="s">
        <v>765</v>
      </c>
      <c r="J661" s="101">
        <v>22</v>
      </c>
      <c r="O661" s="100" t="s">
        <v>1762</v>
      </c>
      <c r="P661" s="100">
        <v>143029</v>
      </c>
      <c r="Q661" s="100">
        <v>33249</v>
      </c>
      <c r="R661" s="100" t="s">
        <v>897</v>
      </c>
      <c r="S661" s="100" t="s">
        <v>275</v>
      </c>
      <c r="T661" s="100" t="s">
        <v>129</v>
      </c>
      <c r="U661" s="101" t="s">
        <v>699</v>
      </c>
      <c r="V661" s="100" t="s">
        <v>764</v>
      </c>
      <c r="W661" s="100" t="s">
        <v>765</v>
      </c>
    </row>
    <row r="662" spans="1:23" ht="14.25">
      <c r="A662" s="100" t="str">
        <f t="shared" si="10"/>
        <v>Hofmann 33207</v>
      </c>
      <c r="B662" s="100">
        <v>135981</v>
      </c>
      <c r="C662" s="100">
        <v>33207</v>
      </c>
      <c r="D662" s="100" t="s">
        <v>261</v>
      </c>
      <c r="E662" s="100" t="s">
        <v>421</v>
      </c>
      <c r="F662" s="100" t="s">
        <v>106</v>
      </c>
      <c r="G662" s="101" t="s">
        <v>697</v>
      </c>
      <c r="H662" s="100" t="s">
        <v>764</v>
      </c>
      <c r="I662" s="100" t="s">
        <v>765</v>
      </c>
      <c r="J662" s="101">
        <v>22</v>
      </c>
      <c r="O662" s="100" t="s">
        <v>1763</v>
      </c>
      <c r="P662" s="100">
        <v>135981</v>
      </c>
      <c r="Q662" s="100">
        <v>33207</v>
      </c>
      <c r="R662" s="100" t="s">
        <v>261</v>
      </c>
      <c r="S662" s="100" t="s">
        <v>421</v>
      </c>
      <c r="T662" s="100" t="s">
        <v>106</v>
      </c>
      <c r="U662" s="101" t="s">
        <v>697</v>
      </c>
      <c r="V662" s="100" t="s">
        <v>764</v>
      </c>
      <c r="W662" s="100" t="s">
        <v>765</v>
      </c>
    </row>
    <row r="663" spans="1:23" ht="14.25">
      <c r="A663" s="100" t="str">
        <f t="shared" si="10"/>
        <v>Kaiser 33173</v>
      </c>
      <c r="B663" s="100">
        <v>135901</v>
      </c>
      <c r="C663" s="100">
        <v>33173</v>
      </c>
      <c r="D663" s="100" t="s">
        <v>616</v>
      </c>
      <c r="E663" s="100" t="s">
        <v>95</v>
      </c>
      <c r="F663" s="100" t="s">
        <v>104</v>
      </c>
      <c r="G663" s="101" t="s">
        <v>694</v>
      </c>
      <c r="H663" s="100" t="s">
        <v>764</v>
      </c>
      <c r="I663" s="100" t="s">
        <v>765</v>
      </c>
      <c r="J663" s="101">
        <v>22</v>
      </c>
      <c r="O663" s="100" t="s">
        <v>1764</v>
      </c>
      <c r="P663" s="100">
        <v>135901</v>
      </c>
      <c r="Q663" s="100">
        <v>33173</v>
      </c>
      <c r="R663" s="100" t="s">
        <v>616</v>
      </c>
      <c r="S663" s="100" t="s">
        <v>95</v>
      </c>
      <c r="T663" s="100" t="s">
        <v>104</v>
      </c>
      <c r="U663" s="101" t="s">
        <v>694</v>
      </c>
      <c r="V663" s="100" t="s">
        <v>764</v>
      </c>
      <c r="W663" s="100" t="s">
        <v>765</v>
      </c>
    </row>
    <row r="664" spans="1:23" ht="14.25">
      <c r="A664" s="100" t="str">
        <f t="shared" si="10"/>
        <v>Kaiser 33174</v>
      </c>
      <c r="B664" s="100">
        <v>149885</v>
      </c>
      <c r="C664" s="100">
        <v>33174</v>
      </c>
      <c r="D664" s="100" t="s">
        <v>616</v>
      </c>
      <c r="E664" s="100" t="s">
        <v>66</v>
      </c>
      <c r="F664" s="100" t="s">
        <v>104</v>
      </c>
      <c r="G664" s="101" t="s">
        <v>699</v>
      </c>
      <c r="H664" s="100" t="s">
        <v>764</v>
      </c>
      <c r="I664" s="100" t="s">
        <v>765</v>
      </c>
      <c r="J664" s="101">
        <v>22</v>
      </c>
      <c r="O664" s="100" t="s">
        <v>1765</v>
      </c>
      <c r="P664" s="100">
        <v>149885</v>
      </c>
      <c r="Q664" s="100">
        <v>33174</v>
      </c>
      <c r="R664" s="100" t="s">
        <v>616</v>
      </c>
      <c r="S664" s="100" t="s">
        <v>66</v>
      </c>
      <c r="T664" s="100" t="s">
        <v>104</v>
      </c>
      <c r="U664" s="101" t="s">
        <v>699</v>
      </c>
      <c r="V664" s="100" t="s">
        <v>764</v>
      </c>
      <c r="W664" s="100" t="s">
        <v>765</v>
      </c>
    </row>
    <row r="665" spans="1:23" ht="14.25">
      <c r="A665" s="100" t="str">
        <f t="shared" si="10"/>
        <v>Kochanski 33252</v>
      </c>
      <c r="B665" s="100">
        <v>143033</v>
      </c>
      <c r="C665" s="100">
        <v>33252</v>
      </c>
      <c r="D665" s="100" t="s">
        <v>898</v>
      </c>
      <c r="E665" s="100" t="s">
        <v>899</v>
      </c>
      <c r="F665" s="100" t="s">
        <v>129</v>
      </c>
      <c r="G665" s="101"/>
      <c r="H665" s="100" t="s">
        <v>764</v>
      </c>
      <c r="I665" s="100" t="s">
        <v>765</v>
      </c>
      <c r="J665" s="101">
        <v>22</v>
      </c>
      <c r="O665" s="100" t="s">
        <v>1766</v>
      </c>
      <c r="P665" s="100">
        <v>143033</v>
      </c>
      <c r="Q665" s="100">
        <v>33252</v>
      </c>
      <c r="R665" s="100" t="s">
        <v>898</v>
      </c>
      <c r="S665" s="100" t="s">
        <v>899</v>
      </c>
      <c r="T665" s="100" t="s">
        <v>129</v>
      </c>
      <c r="U665" s="101"/>
      <c r="V665" s="100" t="s">
        <v>764</v>
      </c>
      <c r="W665" s="100" t="s">
        <v>765</v>
      </c>
    </row>
    <row r="666" spans="1:23" ht="14.25">
      <c r="A666" s="100" t="str">
        <f t="shared" si="10"/>
        <v>Krönung 33196</v>
      </c>
      <c r="B666" s="100">
        <v>135993</v>
      </c>
      <c r="C666" s="100">
        <v>33196</v>
      </c>
      <c r="D666" s="100" t="s">
        <v>794</v>
      </c>
      <c r="E666" s="100" t="s">
        <v>132</v>
      </c>
      <c r="F666" s="100" t="s">
        <v>104</v>
      </c>
      <c r="G666" s="101" t="s">
        <v>699</v>
      </c>
      <c r="H666" s="100" t="s">
        <v>764</v>
      </c>
      <c r="I666" s="100" t="s">
        <v>765</v>
      </c>
      <c r="J666" s="101">
        <v>22</v>
      </c>
      <c r="O666" s="100" t="s">
        <v>1767</v>
      </c>
      <c r="P666" s="100">
        <v>135993</v>
      </c>
      <c r="Q666" s="100">
        <v>33196</v>
      </c>
      <c r="R666" s="100" t="s">
        <v>794</v>
      </c>
      <c r="S666" s="100" t="s">
        <v>132</v>
      </c>
      <c r="T666" s="100" t="s">
        <v>104</v>
      </c>
      <c r="U666" s="101" t="s">
        <v>699</v>
      </c>
      <c r="V666" s="100" t="s">
        <v>764</v>
      </c>
      <c r="W666" s="100" t="s">
        <v>765</v>
      </c>
    </row>
    <row r="667" spans="1:23" ht="14.25">
      <c r="A667" s="100" t="str">
        <f t="shared" si="10"/>
        <v>Lega 33287</v>
      </c>
      <c r="B667" s="100">
        <v>146192</v>
      </c>
      <c r="C667" s="100">
        <v>33287</v>
      </c>
      <c r="D667" s="100" t="s">
        <v>930</v>
      </c>
      <c r="E667" s="100" t="s">
        <v>329</v>
      </c>
      <c r="F667" s="100" t="s">
        <v>106</v>
      </c>
      <c r="G667" s="101" t="s">
        <v>694</v>
      </c>
      <c r="H667" s="100" t="s">
        <v>764</v>
      </c>
      <c r="I667" s="100" t="s">
        <v>765</v>
      </c>
      <c r="J667" s="101">
        <v>22</v>
      </c>
      <c r="O667" s="100" t="s">
        <v>1768</v>
      </c>
      <c r="P667" s="100">
        <v>146192</v>
      </c>
      <c r="Q667" s="100">
        <v>33287</v>
      </c>
      <c r="R667" s="100" t="s">
        <v>930</v>
      </c>
      <c r="S667" s="100" t="s">
        <v>329</v>
      </c>
      <c r="T667" s="100" t="s">
        <v>106</v>
      </c>
      <c r="U667" s="101" t="s">
        <v>694</v>
      </c>
      <c r="V667" s="100" t="s">
        <v>764</v>
      </c>
      <c r="W667" s="100" t="s">
        <v>765</v>
      </c>
    </row>
    <row r="668" spans="1:23" ht="14.25">
      <c r="A668" s="100" t="str">
        <f t="shared" si="10"/>
        <v>Oezkan 33202</v>
      </c>
      <c r="B668" s="100">
        <v>135986</v>
      </c>
      <c r="C668" s="100">
        <v>33202</v>
      </c>
      <c r="D668" s="100" t="s">
        <v>798</v>
      </c>
      <c r="E668" s="100" t="s">
        <v>799</v>
      </c>
      <c r="F668" s="100" t="s">
        <v>106</v>
      </c>
      <c r="G668" s="101" t="s">
        <v>694</v>
      </c>
      <c r="H668" s="100" t="s">
        <v>764</v>
      </c>
      <c r="I668" s="100" t="s">
        <v>765</v>
      </c>
      <c r="J668" s="101">
        <v>22</v>
      </c>
      <c r="O668" s="100" t="s">
        <v>1769</v>
      </c>
      <c r="P668" s="100">
        <v>135986</v>
      </c>
      <c r="Q668" s="100">
        <v>33202</v>
      </c>
      <c r="R668" s="100" t="s">
        <v>798</v>
      </c>
      <c r="S668" s="100" t="s">
        <v>799</v>
      </c>
      <c r="T668" s="100" t="s">
        <v>106</v>
      </c>
      <c r="U668" s="101" t="s">
        <v>694</v>
      </c>
      <c r="V668" s="100" t="s">
        <v>764</v>
      </c>
      <c r="W668" s="100" t="s">
        <v>765</v>
      </c>
    </row>
    <row r="669" spans="1:23" ht="14.25">
      <c r="A669" s="100" t="str">
        <f t="shared" si="10"/>
        <v>Otterbein 33226</v>
      </c>
      <c r="B669" s="100">
        <v>140126</v>
      </c>
      <c r="C669" s="100">
        <v>33226</v>
      </c>
      <c r="D669" s="100" t="s">
        <v>900</v>
      </c>
      <c r="E669" s="100" t="s">
        <v>157</v>
      </c>
      <c r="F669" s="100" t="s">
        <v>106</v>
      </c>
      <c r="G669" s="101" t="s">
        <v>694</v>
      </c>
      <c r="H669" s="100" t="s">
        <v>764</v>
      </c>
      <c r="I669" s="100" t="s">
        <v>765</v>
      </c>
      <c r="J669" s="101">
        <v>22</v>
      </c>
      <c r="O669" s="100" t="s">
        <v>1770</v>
      </c>
      <c r="P669" s="100">
        <v>140126</v>
      </c>
      <c r="Q669" s="100">
        <v>33226</v>
      </c>
      <c r="R669" s="100" t="s">
        <v>900</v>
      </c>
      <c r="S669" s="100" t="s">
        <v>157</v>
      </c>
      <c r="T669" s="100" t="s">
        <v>106</v>
      </c>
      <c r="U669" s="101" t="s">
        <v>694</v>
      </c>
      <c r="V669" s="100" t="s">
        <v>764</v>
      </c>
      <c r="W669" s="100" t="s">
        <v>765</v>
      </c>
    </row>
    <row r="670" spans="1:23" ht="14.25">
      <c r="A670" s="100" t="str">
        <f t="shared" si="10"/>
        <v>Otterbein 33227</v>
      </c>
      <c r="B670" s="100">
        <v>140124</v>
      </c>
      <c r="C670" s="100">
        <v>33227</v>
      </c>
      <c r="D670" s="100" t="s">
        <v>900</v>
      </c>
      <c r="E670" s="100" t="s">
        <v>274</v>
      </c>
      <c r="F670" s="100" t="s">
        <v>129</v>
      </c>
      <c r="G670" s="101" t="s">
        <v>699</v>
      </c>
      <c r="H670" s="100" t="s">
        <v>764</v>
      </c>
      <c r="I670" s="100" t="s">
        <v>765</v>
      </c>
      <c r="J670" s="101">
        <v>22</v>
      </c>
      <c r="O670" s="100" t="s">
        <v>1771</v>
      </c>
      <c r="P670" s="100">
        <v>140124</v>
      </c>
      <c r="Q670" s="100">
        <v>33227</v>
      </c>
      <c r="R670" s="100" t="s">
        <v>900</v>
      </c>
      <c r="S670" s="100" t="s">
        <v>274</v>
      </c>
      <c r="T670" s="100" t="s">
        <v>129</v>
      </c>
      <c r="U670" s="101" t="s">
        <v>699</v>
      </c>
      <c r="V670" s="100" t="s">
        <v>764</v>
      </c>
      <c r="W670" s="100" t="s">
        <v>765</v>
      </c>
    </row>
    <row r="671" spans="1:23" ht="14.25">
      <c r="A671" s="100" t="str">
        <f t="shared" si="10"/>
        <v>Otterbein 33228</v>
      </c>
      <c r="B671" s="100">
        <v>140125</v>
      </c>
      <c r="C671" s="100">
        <v>33228</v>
      </c>
      <c r="D671" s="100" t="s">
        <v>900</v>
      </c>
      <c r="E671" s="100" t="s">
        <v>901</v>
      </c>
      <c r="F671" s="100" t="s">
        <v>106</v>
      </c>
      <c r="G671" s="101">
        <v>0</v>
      </c>
      <c r="H671" s="100" t="s">
        <v>764</v>
      </c>
      <c r="I671" s="100" t="s">
        <v>765</v>
      </c>
      <c r="J671" s="101">
        <v>22</v>
      </c>
      <c r="O671" s="100" t="s">
        <v>1772</v>
      </c>
      <c r="P671" s="100">
        <v>140125</v>
      </c>
      <c r="Q671" s="100">
        <v>33228</v>
      </c>
      <c r="R671" s="100" t="s">
        <v>900</v>
      </c>
      <c r="S671" s="100" t="s">
        <v>901</v>
      </c>
      <c r="T671" s="100" t="s">
        <v>106</v>
      </c>
      <c r="U671" s="101">
        <v>0</v>
      </c>
      <c r="V671" s="100" t="s">
        <v>764</v>
      </c>
      <c r="W671" s="100" t="s">
        <v>765</v>
      </c>
    </row>
    <row r="672" spans="1:23" ht="14.25">
      <c r="A672" s="100" t="str">
        <f t="shared" si="10"/>
        <v>Philipp 33201</v>
      </c>
      <c r="B672" s="100">
        <v>135987</v>
      </c>
      <c r="C672" s="100">
        <v>33201</v>
      </c>
      <c r="D672" s="100" t="s">
        <v>271</v>
      </c>
      <c r="E672" s="100" t="s">
        <v>164</v>
      </c>
      <c r="F672" s="100" t="s">
        <v>104</v>
      </c>
      <c r="G672" s="101" t="s">
        <v>694</v>
      </c>
      <c r="H672" s="100" t="s">
        <v>764</v>
      </c>
      <c r="I672" s="100" t="s">
        <v>765</v>
      </c>
      <c r="J672" s="101">
        <v>22</v>
      </c>
      <c r="O672" s="100" t="s">
        <v>1773</v>
      </c>
      <c r="P672" s="100">
        <v>135987</v>
      </c>
      <c r="Q672" s="100">
        <v>33201</v>
      </c>
      <c r="R672" s="100" t="s">
        <v>271</v>
      </c>
      <c r="S672" s="100" t="s">
        <v>164</v>
      </c>
      <c r="T672" s="100" t="s">
        <v>104</v>
      </c>
      <c r="U672" s="101" t="s">
        <v>694</v>
      </c>
      <c r="V672" s="100" t="s">
        <v>764</v>
      </c>
      <c r="W672" s="100" t="s">
        <v>765</v>
      </c>
    </row>
    <row r="673" spans="1:23" ht="14.25">
      <c r="A673" s="100" t="str">
        <f t="shared" si="10"/>
        <v>Pronk 33209</v>
      </c>
      <c r="B673" s="100">
        <v>135998</v>
      </c>
      <c r="C673" s="100">
        <v>33209</v>
      </c>
      <c r="D673" s="100" t="s">
        <v>802</v>
      </c>
      <c r="E673" s="100" t="s">
        <v>803</v>
      </c>
      <c r="F673" s="100" t="s">
        <v>106</v>
      </c>
      <c r="G673" s="101" t="s">
        <v>694</v>
      </c>
      <c r="H673" s="100" t="s">
        <v>764</v>
      </c>
      <c r="I673" s="100" t="s">
        <v>765</v>
      </c>
      <c r="J673" s="101">
        <v>22</v>
      </c>
      <c r="O673" s="100" t="s">
        <v>1774</v>
      </c>
      <c r="P673" s="100">
        <v>135998</v>
      </c>
      <c r="Q673" s="100">
        <v>33209</v>
      </c>
      <c r="R673" s="100" t="s">
        <v>802</v>
      </c>
      <c r="S673" s="100" t="s">
        <v>803</v>
      </c>
      <c r="T673" s="100" t="s">
        <v>106</v>
      </c>
      <c r="U673" s="101" t="s">
        <v>694</v>
      </c>
      <c r="V673" s="100" t="s">
        <v>764</v>
      </c>
      <c r="W673" s="100" t="s">
        <v>765</v>
      </c>
    </row>
    <row r="674" spans="1:23" ht="14.25">
      <c r="A674" s="100" t="str">
        <f t="shared" si="10"/>
        <v>Schmitt 15124</v>
      </c>
      <c r="B674" s="100">
        <v>135989</v>
      </c>
      <c r="C674" s="100">
        <v>15124</v>
      </c>
      <c r="D674" s="100" t="s">
        <v>562</v>
      </c>
      <c r="E674" s="100" t="s">
        <v>247</v>
      </c>
      <c r="F674" s="100" t="s">
        <v>104</v>
      </c>
      <c r="G674" s="101" t="s">
        <v>697</v>
      </c>
      <c r="H674" s="100" t="s">
        <v>764</v>
      </c>
      <c r="I674" s="100" t="s">
        <v>765</v>
      </c>
      <c r="J674" s="101">
        <v>22</v>
      </c>
      <c r="O674" s="100" t="s">
        <v>1775</v>
      </c>
      <c r="P674" s="100">
        <v>135989</v>
      </c>
      <c r="Q674" s="100">
        <v>15124</v>
      </c>
      <c r="R674" s="100" t="s">
        <v>562</v>
      </c>
      <c r="S674" s="100" t="s">
        <v>247</v>
      </c>
      <c r="T674" s="100" t="s">
        <v>104</v>
      </c>
      <c r="U674" s="101" t="s">
        <v>697</v>
      </c>
      <c r="V674" s="100" t="s">
        <v>764</v>
      </c>
      <c r="W674" s="100" t="s">
        <v>765</v>
      </c>
    </row>
    <row r="675" spans="1:23" ht="14.25">
      <c r="A675" s="100" t="str">
        <f t="shared" si="10"/>
        <v>Schmitt 33289</v>
      </c>
      <c r="B675" s="100">
        <v>146194</v>
      </c>
      <c r="C675" s="100">
        <v>33289</v>
      </c>
      <c r="D675" s="100" t="s">
        <v>562</v>
      </c>
      <c r="E675" s="100" t="s">
        <v>105</v>
      </c>
      <c r="F675" s="100" t="s">
        <v>104</v>
      </c>
      <c r="G675" s="101" t="s">
        <v>698</v>
      </c>
      <c r="H675" s="100" t="s">
        <v>764</v>
      </c>
      <c r="I675" s="100" t="s">
        <v>765</v>
      </c>
      <c r="J675" s="101">
        <v>22</v>
      </c>
      <c r="O675" s="100" t="s">
        <v>1776</v>
      </c>
      <c r="P675" s="100">
        <v>146194</v>
      </c>
      <c r="Q675" s="100">
        <v>33289</v>
      </c>
      <c r="R675" s="100" t="s">
        <v>562</v>
      </c>
      <c r="S675" s="100" t="s">
        <v>105</v>
      </c>
      <c r="T675" s="100" t="s">
        <v>104</v>
      </c>
      <c r="U675" s="101" t="s">
        <v>698</v>
      </c>
      <c r="V675" s="100" t="s">
        <v>764</v>
      </c>
      <c r="W675" s="100" t="s">
        <v>765</v>
      </c>
    </row>
    <row r="676" spans="1:23" ht="14.25">
      <c r="A676" s="100" t="str">
        <f t="shared" si="10"/>
        <v>Schröter 33204</v>
      </c>
      <c r="B676" s="100">
        <v>135984</v>
      </c>
      <c r="C676" s="100">
        <v>33204</v>
      </c>
      <c r="D676" s="100" t="s">
        <v>450</v>
      </c>
      <c r="E676" s="100" t="s">
        <v>284</v>
      </c>
      <c r="F676" s="100" t="s">
        <v>129</v>
      </c>
      <c r="G676" s="101" t="s">
        <v>699</v>
      </c>
      <c r="H676" s="100" t="s">
        <v>764</v>
      </c>
      <c r="I676" s="100" t="s">
        <v>765</v>
      </c>
      <c r="J676" s="101">
        <v>22</v>
      </c>
      <c r="O676" s="100" t="s">
        <v>1777</v>
      </c>
      <c r="P676" s="100">
        <v>135984</v>
      </c>
      <c r="Q676" s="100">
        <v>33204</v>
      </c>
      <c r="R676" s="100" t="s">
        <v>450</v>
      </c>
      <c r="S676" s="100" t="s">
        <v>284</v>
      </c>
      <c r="T676" s="100" t="s">
        <v>129</v>
      </c>
      <c r="U676" s="101" t="s">
        <v>699</v>
      </c>
      <c r="V676" s="100" t="s">
        <v>764</v>
      </c>
      <c r="W676" s="100" t="s">
        <v>765</v>
      </c>
    </row>
    <row r="677" spans="1:23" ht="14.25">
      <c r="A677" s="100" t="str">
        <f t="shared" si="10"/>
        <v>Seuring 33197</v>
      </c>
      <c r="B677" s="100">
        <v>135992</v>
      </c>
      <c r="C677" s="100">
        <v>33197</v>
      </c>
      <c r="D677" s="100" t="s">
        <v>795</v>
      </c>
      <c r="E677" s="100" t="s">
        <v>103</v>
      </c>
      <c r="F677" s="100" t="s">
        <v>104</v>
      </c>
      <c r="G677" s="101" t="s">
        <v>694</v>
      </c>
      <c r="H677" s="100" t="s">
        <v>764</v>
      </c>
      <c r="I677" s="100" t="s">
        <v>765</v>
      </c>
      <c r="J677" s="101">
        <v>22</v>
      </c>
      <c r="O677" s="100" t="s">
        <v>1778</v>
      </c>
      <c r="P677" s="100">
        <v>135992</v>
      </c>
      <c r="Q677" s="100">
        <v>33197</v>
      </c>
      <c r="R677" s="100" t="s">
        <v>795</v>
      </c>
      <c r="S677" s="100" t="s">
        <v>103</v>
      </c>
      <c r="T677" s="100" t="s">
        <v>104</v>
      </c>
      <c r="U677" s="101" t="s">
        <v>694</v>
      </c>
      <c r="V677" s="100" t="s">
        <v>764</v>
      </c>
      <c r="W677" s="100" t="s">
        <v>765</v>
      </c>
    </row>
    <row r="678" spans="1:23" ht="14.25">
      <c r="A678" s="100" t="str">
        <f t="shared" si="10"/>
        <v>Traber 33198</v>
      </c>
      <c r="B678" s="100">
        <v>135991</v>
      </c>
      <c r="C678" s="100">
        <v>33198</v>
      </c>
      <c r="D678" s="100" t="s">
        <v>796</v>
      </c>
      <c r="E678" s="100" t="s">
        <v>203</v>
      </c>
      <c r="F678" s="100" t="s">
        <v>104</v>
      </c>
      <c r="G678" s="101" t="s">
        <v>697</v>
      </c>
      <c r="H678" s="100" t="s">
        <v>764</v>
      </c>
      <c r="I678" s="100" t="s">
        <v>765</v>
      </c>
      <c r="J678" s="101">
        <v>22</v>
      </c>
      <c r="O678" s="100" t="s">
        <v>1779</v>
      </c>
      <c r="P678" s="100">
        <v>135991</v>
      </c>
      <c r="Q678" s="100">
        <v>33198</v>
      </c>
      <c r="R678" s="100" t="s">
        <v>796</v>
      </c>
      <c r="S678" s="100" t="s">
        <v>203</v>
      </c>
      <c r="T678" s="100" t="s">
        <v>104</v>
      </c>
      <c r="U678" s="101" t="s">
        <v>697</v>
      </c>
      <c r="V678" s="100" t="s">
        <v>764</v>
      </c>
      <c r="W678" s="100" t="s">
        <v>765</v>
      </c>
    </row>
    <row r="679" spans="1:23" ht="14.25">
      <c r="A679" s="100" t="str">
        <f t="shared" si="10"/>
        <v>Traber 33199</v>
      </c>
      <c r="B679" s="100">
        <v>135990</v>
      </c>
      <c r="C679" s="100">
        <v>33199</v>
      </c>
      <c r="D679" s="100" t="s">
        <v>796</v>
      </c>
      <c r="E679" s="100" t="s">
        <v>437</v>
      </c>
      <c r="F679" s="100" t="s">
        <v>125</v>
      </c>
      <c r="G679" s="101" t="s">
        <v>699</v>
      </c>
      <c r="H679" s="100" t="s">
        <v>764</v>
      </c>
      <c r="I679" s="100" t="s">
        <v>765</v>
      </c>
      <c r="J679" s="101">
        <v>22</v>
      </c>
      <c r="O679" s="100" t="s">
        <v>1780</v>
      </c>
      <c r="P679" s="100">
        <v>135990</v>
      </c>
      <c r="Q679" s="100">
        <v>33199</v>
      </c>
      <c r="R679" s="100" t="s">
        <v>796</v>
      </c>
      <c r="S679" s="100" t="s">
        <v>437</v>
      </c>
      <c r="T679" s="100" t="s">
        <v>125</v>
      </c>
      <c r="U679" s="101" t="s">
        <v>699</v>
      </c>
      <c r="V679" s="100" t="s">
        <v>764</v>
      </c>
      <c r="W679" s="100" t="s">
        <v>765</v>
      </c>
    </row>
    <row r="680" spans="1:23" ht="14.25">
      <c r="A680" s="100" t="str">
        <f t="shared" si="10"/>
        <v>Zaczyk 33320</v>
      </c>
      <c r="B680" s="100">
        <v>147392</v>
      </c>
      <c r="C680" s="100">
        <v>33320</v>
      </c>
      <c r="D680" s="100" t="s">
        <v>1085</v>
      </c>
      <c r="E680" s="100" t="s">
        <v>1086</v>
      </c>
      <c r="F680" s="100" t="s">
        <v>147</v>
      </c>
      <c r="G680" s="101" t="s">
        <v>976</v>
      </c>
      <c r="H680" s="100" t="s">
        <v>764</v>
      </c>
      <c r="I680" s="100" t="s">
        <v>765</v>
      </c>
      <c r="J680" s="101">
        <v>22</v>
      </c>
      <c r="O680" s="100" t="s">
        <v>1781</v>
      </c>
      <c r="P680" s="100">
        <v>147392</v>
      </c>
      <c r="Q680" s="100">
        <v>33320</v>
      </c>
      <c r="R680" s="100" t="s">
        <v>1085</v>
      </c>
      <c r="S680" s="100" t="s">
        <v>1086</v>
      </c>
      <c r="T680" s="100" t="s">
        <v>147</v>
      </c>
      <c r="U680" s="101" t="s">
        <v>976</v>
      </c>
      <c r="V680" s="100" t="s">
        <v>764</v>
      </c>
      <c r="W680" s="100" t="s">
        <v>765</v>
      </c>
    </row>
    <row r="681" spans="1:23" ht="14.25">
      <c r="A681" s="100" t="str">
        <f t="shared" si="10"/>
        <v>Zehentmaier 33194</v>
      </c>
      <c r="B681" s="100">
        <v>135995</v>
      </c>
      <c r="C681" s="100">
        <v>33194</v>
      </c>
      <c r="D681" s="100" t="s">
        <v>792</v>
      </c>
      <c r="E681" s="100" t="s">
        <v>734</v>
      </c>
      <c r="F681" s="100" t="s">
        <v>106</v>
      </c>
      <c r="G681" s="101" t="s">
        <v>694</v>
      </c>
      <c r="H681" s="100" t="s">
        <v>764</v>
      </c>
      <c r="I681" s="100" t="s">
        <v>765</v>
      </c>
      <c r="J681" s="101">
        <v>22</v>
      </c>
      <c r="O681" s="100" t="s">
        <v>1782</v>
      </c>
      <c r="P681" s="100">
        <v>135995</v>
      </c>
      <c r="Q681" s="100">
        <v>33194</v>
      </c>
      <c r="R681" s="100" t="s">
        <v>792</v>
      </c>
      <c r="S681" s="100" t="s">
        <v>734</v>
      </c>
      <c r="T681" s="100" t="s">
        <v>106</v>
      </c>
      <c r="U681" s="101" t="s">
        <v>694</v>
      </c>
      <c r="V681" s="100" t="s">
        <v>764</v>
      </c>
      <c r="W681" s="100" t="s">
        <v>765</v>
      </c>
    </row>
    <row r="682" spans="1:23" ht="14.25">
      <c r="A682" s="100" t="str">
        <f t="shared" si="10"/>
        <v>Zimmermann 33205</v>
      </c>
      <c r="B682" s="100">
        <v>135983</v>
      </c>
      <c r="C682" s="100">
        <v>33205</v>
      </c>
      <c r="D682" s="100" t="s">
        <v>460</v>
      </c>
      <c r="E682" s="100" t="s">
        <v>207</v>
      </c>
      <c r="F682" s="100" t="s">
        <v>106</v>
      </c>
      <c r="G682" s="101" t="s">
        <v>694</v>
      </c>
      <c r="H682" s="100" t="s">
        <v>764</v>
      </c>
      <c r="I682" s="100" t="s">
        <v>765</v>
      </c>
      <c r="J682" s="101">
        <v>22</v>
      </c>
      <c r="O682" s="100" t="s">
        <v>1783</v>
      </c>
      <c r="P682" s="100">
        <v>135983</v>
      </c>
      <c r="Q682" s="100">
        <v>33205</v>
      </c>
      <c r="R682" s="100" t="s">
        <v>460</v>
      </c>
      <c r="S682" s="100" t="s">
        <v>207</v>
      </c>
      <c r="T682" s="100" t="s">
        <v>106</v>
      </c>
      <c r="U682" s="101" t="s">
        <v>694</v>
      </c>
      <c r="V682" s="100" t="s">
        <v>764</v>
      </c>
      <c r="W682" s="100" t="s">
        <v>765</v>
      </c>
    </row>
    <row r="683" spans="1:23" ht="14.25">
      <c r="A683" s="100" t="str">
        <f t="shared" si="10"/>
        <v>Blecher 33160</v>
      </c>
      <c r="B683" s="100">
        <v>135843</v>
      </c>
      <c r="C683" s="100">
        <v>33160</v>
      </c>
      <c r="D683" s="100" t="s">
        <v>733</v>
      </c>
      <c r="E683" s="100" t="s">
        <v>734</v>
      </c>
      <c r="F683" s="100" t="s">
        <v>147</v>
      </c>
      <c r="G683" s="101" t="s">
        <v>694</v>
      </c>
      <c r="H683" s="100" t="s">
        <v>681</v>
      </c>
      <c r="I683" s="100" t="s">
        <v>44</v>
      </c>
      <c r="J683" s="101">
        <v>23</v>
      </c>
      <c r="O683" s="100" t="s">
        <v>1784</v>
      </c>
      <c r="P683" s="100">
        <v>135843</v>
      </c>
      <c r="Q683" s="100">
        <v>33160</v>
      </c>
      <c r="R683" s="100" t="s">
        <v>733</v>
      </c>
      <c r="S683" s="100" t="s">
        <v>734</v>
      </c>
      <c r="T683" s="100" t="s">
        <v>147</v>
      </c>
      <c r="U683" s="101" t="s">
        <v>694</v>
      </c>
      <c r="V683" s="100" t="s">
        <v>681</v>
      </c>
      <c r="W683" s="100" t="s">
        <v>44</v>
      </c>
    </row>
    <row r="684" spans="1:23" ht="14.25">
      <c r="A684" s="100" t="str">
        <f t="shared" si="10"/>
        <v>Blecher 33186</v>
      </c>
      <c r="B684" s="100">
        <v>135971</v>
      </c>
      <c r="C684" s="100">
        <v>33186</v>
      </c>
      <c r="D684" s="100" t="s">
        <v>733</v>
      </c>
      <c r="E684" s="100" t="s">
        <v>787</v>
      </c>
      <c r="F684" s="100" t="s">
        <v>129</v>
      </c>
      <c r="G684" s="101">
        <v>0</v>
      </c>
      <c r="H684" s="100" t="s">
        <v>681</v>
      </c>
      <c r="I684" s="100" t="s">
        <v>44</v>
      </c>
      <c r="J684" s="101">
        <v>23</v>
      </c>
      <c r="O684" s="100" t="s">
        <v>1785</v>
      </c>
      <c r="P684" s="100">
        <v>135971</v>
      </c>
      <c r="Q684" s="100">
        <v>33186</v>
      </c>
      <c r="R684" s="100" t="s">
        <v>733</v>
      </c>
      <c r="S684" s="100" t="s">
        <v>787</v>
      </c>
      <c r="T684" s="100" t="s">
        <v>129</v>
      </c>
      <c r="U684" s="101">
        <v>0</v>
      </c>
      <c r="V684" s="100" t="s">
        <v>681</v>
      </c>
      <c r="W684" s="100" t="s">
        <v>44</v>
      </c>
    </row>
    <row r="685" spans="1:23" ht="14.25">
      <c r="A685" s="100" t="str">
        <f t="shared" si="10"/>
        <v>Buskowiak 8173</v>
      </c>
      <c r="B685" s="100">
        <v>67019</v>
      </c>
      <c r="C685" s="100">
        <v>8173</v>
      </c>
      <c r="D685" s="100" t="s">
        <v>619</v>
      </c>
      <c r="E685" s="100" t="s">
        <v>164</v>
      </c>
      <c r="F685" s="100" t="s">
        <v>125</v>
      </c>
      <c r="G685" s="101" t="s">
        <v>697</v>
      </c>
      <c r="H685" s="100" t="s">
        <v>681</v>
      </c>
      <c r="I685" s="100" t="s">
        <v>44</v>
      </c>
      <c r="J685" s="101">
        <v>23</v>
      </c>
      <c r="O685" s="100" t="s">
        <v>1786</v>
      </c>
      <c r="P685" s="100">
        <v>67019</v>
      </c>
      <c r="Q685" s="100">
        <v>8173</v>
      </c>
      <c r="R685" s="100" t="s">
        <v>619</v>
      </c>
      <c r="S685" s="100" t="s">
        <v>164</v>
      </c>
      <c r="T685" s="100" t="s">
        <v>125</v>
      </c>
      <c r="U685" s="101" t="s">
        <v>697</v>
      </c>
      <c r="V685" s="100" t="s">
        <v>681</v>
      </c>
      <c r="W685" s="100" t="s">
        <v>44</v>
      </c>
    </row>
    <row r="686" spans="1:23" ht="14.25">
      <c r="A686" s="100" t="str">
        <f t="shared" si="10"/>
        <v>Ehrlich 10404</v>
      </c>
      <c r="B686" s="100">
        <v>149130</v>
      </c>
      <c r="C686" s="100">
        <v>10404</v>
      </c>
      <c r="D686" s="100" t="s">
        <v>1087</v>
      </c>
      <c r="E686" s="100" t="s">
        <v>95</v>
      </c>
      <c r="F686" s="100" t="s">
        <v>104</v>
      </c>
      <c r="G686" s="101"/>
      <c r="H686" s="100" t="s">
        <v>681</v>
      </c>
      <c r="I686" s="100" t="s">
        <v>44</v>
      </c>
      <c r="J686" s="101">
        <v>22</v>
      </c>
      <c r="O686" s="100" t="s">
        <v>1787</v>
      </c>
      <c r="P686" s="100">
        <v>149130</v>
      </c>
      <c r="Q686" s="100">
        <v>10404</v>
      </c>
      <c r="R686" s="100" t="s">
        <v>1087</v>
      </c>
      <c r="S686" s="100" t="s">
        <v>95</v>
      </c>
      <c r="T686" s="100" t="s">
        <v>104</v>
      </c>
      <c r="U686" s="101"/>
      <c r="V686" s="100" t="s">
        <v>681</v>
      </c>
      <c r="W686" s="100" t="s">
        <v>44</v>
      </c>
    </row>
    <row r="687" spans="1:23" ht="14.25">
      <c r="A687" s="100" t="str">
        <f t="shared" si="10"/>
        <v>Eissrich 33361</v>
      </c>
      <c r="B687" s="100">
        <v>154503</v>
      </c>
      <c r="C687" s="100">
        <v>33361</v>
      </c>
      <c r="D687" s="100" t="s">
        <v>1088</v>
      </c>
      <c r="E687" s="100" t="s">
        <v>1089</v>
      </c>
      <c r="F687" s="100" t="s">
        <v>129</v>
      </c>
      <c r="G687" s="101">
        <v>0</v>
      </c>
      <c r="H687" s="100" t="s">
        <v>681</v>
      </c>
      <c r="I687" s="100" t="s">
        <v>44</v>
      </c>
      <c r="J687" s="101">
        <v>23</v>
      </c>
      <c r="O687" s="100" t="s">
        <v>1788</v>
      </c>
      <c r="P687" s="100">
        <v>154503</v>
      </c>
      <c r="Q687" s="100">
        <v>33361</v>
      </c>
      <c r="R687" s="100" t="s">
        <v>1088</v>
      </c>
      <c r="S687" s="100" t="s">
        <v>1089</v>
      </c>
      <c r="T687" s="100" t="s">
        <v>129</v>
      </c>
      <c r="U687" s="101">
        <v>0</v>
      </c>
      <c r="V687" s="100" t="s">
        <v>681</v>
      </c>
      <c r="W687" s="100" t="s">
        <v>44</v>
      </c>
    </row>
    <row r="688" spans="1:23" ht="14.25">
      <c r="A688" s="100" t="str">
        <f t="shared" si="10"/>
        <v>Faltin 33356</v>
      </c>
      <c r="B688" s="100">
        <v>154423</v>
      </c>
      <c r="C688" s="100">
        <v>33356</v>
      </c>
      <c r="D688" s="100" t="s">
        <v>1090</v>
      </c>
      <c r="E688" s="100" t="s">
        <v>263</v>
      </c>
      <c r="F688" s="100" t="s">
        <v>125</v>
      </c>
      <c r="G688" s="101"/>
      <c r="H688" s="100" t="s">
        <v>681</v>
      </c>
      <c r="I688" s="100" t="s">
        <v>44</v>
      </c>
      <c r="J688" s="101">
        <v>23</v>
      </c>
      <c r="O688" s="100" t="s">
        <v>1789</v>
      </c>
      <c r="P688" s="100">
        <v>154423</v>
      </c>
      <c r="Q688" s="100">
        <v>33356</v>
      </c>
      <c r="R688" s="100" t="s">
        <v>1090</v>
      </c>
      <c r="S688" s="100" t="s">
        <v>263</v>
      </c>
      <c r="T688" s="100" t="s">
        <v>125</v>
      </c>
      <c r="U688" s="101"/>
      <c r="V688" s="100" t="s">
        <v>681</v>
      </c>
      <c r="W688" s="100" t="s">
        <v>44</v>
      </c>
    </row>
    <row r="689" spans="1:23" ht="14.25">
      <c r="A689" s="100" t="str">
        <f t="shared" si="10"/>
        <v>Fuhr 33317</v>
      </c>
      <c r="B689" s="100">
        <v>147382</v>
      </c>
      <c r="C689" s="100">
        <v>33317</v>
      </c>
      <c r="D689" s="100" t="s">
        <v>1091</v>
      </c>
      <c r="E689" s="100" t="s">
        <v>1092</v>
      </c>
      <c r="F689" s="100" t="s">
        <v>147</v>
      </c>
      <c r="G689" s="101" t="s">
        <v>699</v>
      </c>
      <c r="H689" s="100" t="s">
        <v>681</v>
      </c>
      <c r="I689" s="100" t="s">
        <v>44</v>
      </c>
      <c r="J689" s="101">
        <v>23</v>
      </c>
      <c r="O689" s="100" t="s">
        <v>1790</v>
      </c>
      <c r="P689" s="100">
        <v>147382</v>
      </c>
      <c r="Q689" s="100">
        <v>33317</v>
      </c>
      <c r="R689" s="100" t="s">
        <v>1091</v>
      </c>
      <c r="S689" s="100" t="s">
        <v>1092</v>
      </c>
      <c r="T689" s="100" t="s">
        <v>147</v>
      </c>
      <c r="U689" s="101" t="s">
        <v>699</v>
      </c>
      <c r="V689" s="100" t="s">
        <v>681</v>
      </c>
      <c r="W689" s="100" t="s">
        <v>44</v>
      </c>
    </row>
    <row r="690" spans="1:23" ht="14.25">
      <c r="A690" s="100" t="str">
        <f t="shared" si="10"/>
        <v>Hahn 8451</v>
      </c>
      <c r="B690" s="100">
        <v>67441</v>
      </c>
      <c r="C690" s="100">
        <v>8451</v>
      </c>
      <c r="D690" s="100" t="s">
        <v>461</v>
      </c>
      <c r="E690" s="100" t="s">
        <v>210</v>
      </c>
      <c r="F690" s="100" t="s">
        <v>125</v>
      </c>
      <c r="G690" s="101" t="s">
        <v>697</v>
      </c>
      <c r="H690" s="100" t="s">
        <v>681</v>
      </c>
      <c r="I690" s="100" t="s">
        <v>44</v>
      </c>
      <c r="J690" s="101">
        <v>23</v>
      </c>
      <c r="O690" s="100" t="s">
        <v>1791</v>
      </c>
      <c r="P690" s="100">
        <v>67441</v>
      </c>
      <c r="Q690" s="100">
        <v>8451</v>
      </c>
      <c r="R690" s="100" t="s">
        <v>461</v>
      </c>
      <c r="S690" s="100" t="s">
        <v>210</v>
      </c>
      <c r="T690" s="100" t="s">
        <v>125</v>
      </c>
      <c r="U690" s="101" t="s">
        <v>697</v>
      </c>
      <c r="V690" s="100" t="s">
        <v>681</v>
      </c>
      <c r="W690" s="100" t="s">
        <v>44</v>
      </c>
    </row>
    <row r="691" spans="1:23" ht="14.25">
      <c r="A691" s="100" t="str">
        <f t="shared" si="10"/>
        <v>Hassenpflug 15881</v>
      </c>
      <c r="B691" s="100">
        <v>52056</v>
      </c>
      <c r="C691" s="100">
        <v>15881</v>
      </c>
      <c r="D691" s="100" t="s">
        <v>620</v>
      </c>
      <c r="E691" s="100" t="s">
        <v>153</v>
      </c>
      <c r="F691" s="100" t="s">
        <v>106</v>
      </c>
      <c r="G691" s="101">
        <v>0</v>
      </c>
      <c r="H691" s="100" t="s">
        <v>681</v>
      </c>
      <c r="I691" s="100" t="s">
        <v>44</v>
      </c>
      <c r="J691" s="101">
        <v>23</v>
      </c>
      <c r="O691" s="100" t="s">
        <v>1792</v>
      </c>
      <c r="P691" s="100">
        <v>52056</v>
      </c>
      <c r="Q691" s="100">
        <v>15881</v>
      </c>
      <c r="R691" s="100" t="s">
        <v>620</v>
      </c>
      <c r="S691" s="100" t="s">
        <v>153</v>
      </c>
      <c r="T691" s="100" t="s">
        <v>106</v>
      </c>
      <c r="U691" s="101">
        <v>0</v>
      </c>
      <c r="V691" s="100" t="s">
        <v>681</v>
      </c>
      <c r="W691" s="100" t="s">
        <v>44</v>
      </c>
    </row>
    <row r="692" spans="1:23" ht="14.25">
      <c r="A692" s="100" t="str">
        <f t="shared" si="10"/>
        <v>Hess 10416</v>
      </c>
      <c r="B692" s="100">
        <v>147242</v>
      </c>
      <c r="C692" s="100">
        <v>10416</v>
      </c>
      <c r="D692" s="100" t="s">
        <v>326</v>
      </c>
      <c r="E692" s="100" t="s">
        <v>815</v>
      </c>
      <c r="F692" s="100" t="s">
        <v>104</v>
      </c>
      <c r="G692" s="101" t="s">
        <v>695</v>
      </c>
      <c r="H692" s="100" t="s">
        <v>681</v>
      </c>
      <c r="I692" s="100" t="s">
        <v>44</v>
      </c>
      <c r="J692" s="101">
        <v>23</v>
      </c>
      <c r="O692" s="100" t="s">
        <v>1793</v>
      </c>
      <c r="P692" s="100">
        <v>147242</v>
      </c>
      <c r="Q692" s="100">
        <v>10416</v>
      </c>
      <c r="R692" s="100" t="s">
        <v>326</v>
      </c>
      <c r="S692" s="100" t="s">
        <v>815</v>
      </c>
      <c r="T692" s="100" t="s">
        <v>104</v>
      </c>
      <c r="U692" s="101" t="s">
        <v>695</v>
      </c>
      <c r="V692" s="100" t="s">
        <v>681</v>
      </c>
      <c r="W692" s="100" t="s">
        <v>44</v>
      </c>
    </row>
    <row r="693" spans="1:23" ht="14.25">
      <c r="A693" s="100" t="str">
        <f t="shared" si="10"/>
        <v>Hess 33311</v>
      </c>
      <c r="B693" s="100">
        <v>147241</v>
      </c>
      <c r="C693" s="100">
        <v>33311</v>
      </c>
      <c r="D693" s="100" t="s">
        <v>326</v>
      </c>
      <c r="E693" s="100" t="s">
        <v>182</v>
      </c>
      <c r="F693" s="100" t="s">
        <v>104</v>
      </c>
      <c r="G693" s="101" t="s">
        <v>694</v>
      </c>
      <c r="H693" s="100" t="s">
        <v>681</v>
      </c>
      <c r="I693" s="100" t="s">
        <v>44</v>
      </c>
      <c r="J693" s="101">
        <v>23</v>
      </c>
      <c r="O693" s="100" t="s">
        <v>1794</v>
      </c>
      <c r="P693" s="100">
        <v>147241</v>
      </c>
      <c r="Q693" s="100">
        <v>33311</v>
      </c>
      <c r="R693" s="100" t="s">
        <v>326</v>
      </c>
      <c r="S693" s="100" t="s">
        <v>182</v>
      </c>
      <c r="T693" s="100" t="s">
        <v>104</v>
      </c>
      <c r="U693" s="101" t="s">
        <v>694</v>
      </c>
      <c r="V693" s="100" t="s">
        <v>681</v>
      </c>
      <c r="W693" s="100" t="s">
        <v>44</v>
      </c>
    </row>
    <row r="694" spans="1:23" ht="14.25">
      <c r="A694" s="100" t="str">
        <f t="shared" si="10"/>
        <v>Merkel 15608</v>
      </c>
      <c r="B694" s="100">
        <v>135920</v>
      </c>
      <c r="C694" s="100">
        <v>15608</v>
      </c>
      <c r="D694" s="100" t="s">
        <v>1093</v>
      </c>
      <c r="E694" s="100" t="s">
        <v>227</v>
      </c>
      <c r="F694" s="100" t="s">
        <v>104</v>
      </c>
      <c r="G694" s="101" t="s">
        <v>697</v>
      </c>
      <c r="H694" s="100" t="s">
        <v>681</v>
      </c>
      <c r="I694" s="100" t="s">
        <v>44</v>
      </c>
      <c r="J694" s="101">
        <v>23</v>
      </c>
      <c r="O694" s="100" t="s">
        <v>1795</v>
      </c>
      <c r="P694" s="100">
        <v>135920</v>
      </c>
      <c r="Q694" s="100">
        <v>15608</v>
      </c>
      <c r="R694" s="100" t="s">
        <v>1093</v>
      </c>
      <c r="S694" s="100" t="s">
        <v>227</v>
      </c>
      <c r="T694" s="100" t="s">
        <v>104</v>
      </c>
      <c r="U694" s="101" t="s">
        <v>697</v>
      </c>
      <c r="V694" s="100" t="s">
        <v>681</v>
      </c>
      <c r="W694" s="100" t="s">
        <v>44</v>
      </c>
    </row>
    <row r="695" spans="1:23" ht="14.25">
      <c r="A695" s="100" t="str">
        <f t="shared" si="10"/>
        <v>Pötzl 10438</v>
      </c>
      <c r="B695" s="100">
        <v>147308</v>
      </c>
      <c r="C695" s="100">
        <v>10438</v>
      </c>
      <c r="D695" s="100" t="s">
        <v>1094</v>
      </c>
      <c r="E695" s="100" t="s">
        <v>160</v>
      </c>
      <c r="F695" s="100" t="s">
        <v>104</v>
      </c>
      <c r="G695" s="101" t="s">
        <v>694</v>
      </c>
      <c r="H695" s="100" t="s">
        <v>681</v>
      </c>
      <c r="I695" s="100" t="s">
        <v>44</v>
      </c>
      <c r="J695" s="101">
        <v>23</v>
      </c>
      <c r="O695" s="100" t="s">
        <v>1796</v>
      </c>
      <c r="P695" s="100">
        <v>147308</v>
      </c>
      <c r="Q695" s="100">
        <v>10438</v>
      </c>
      <c r="R695" s="100" t="s">
        <v>1094</v>
      </c>
      <c r="S695" s="100" t="s">
        <v>160</v>
      </c>
      <c r="T695" s="100" t="s">
        <v>104</v>
      </c>
      <c r="U695" s="101" t="s">
        <v>694</v>
      </c>
      <c r="V695" s="100" t="s">
        <v>681</v>
      </c>
      <c r="W695" s="100" t="s">
        <v>44</v>
      </c>
    </row>
    <row r="696" spans="1:23" ht="14.25">
      <c r="A696" s="100" t="str">
        <f t="shared" si="10"/>
        <v>Rothenbacher 33029</v>
      </c>
      <c r="B696" s="100">
        <v>106915</v>
      </c>
      <c r="C696" s="100">
        <v>33029</v>
      </c>
      <c r="D696" s="100" t="s">
        <v>624</v>
      </c>
      <c r="E696" s="100" t="s">
        <v>625</v>
      </c>
      <c r="F696" s="100" t="s">
        <v>125</v>
      </c>
      <c r="G696" s="101" t="s">
        <v>694</v>
      </c>
      <c r="H696" s="100" t="s">
        <v>681</v>
      </c>
      <c r="I696" s="100" t="s">
        <v>44</v>
      </c>
      <c r="J696" s="101">
        <v>23</v>
      </c>
      <c r="O696" s="100" t="s">
        <v>1797</v>
      </c>
      <c r="P696" s="100">
        <v>106915</v>
      </c>
      <c r="Q696" s="100">
        <v>33029</v>
      </c>
      <c r="R696" s="100" t="s">
        <v>624</v>
      </c>
      <c r="S696" s="100" t="s">
        <v>625</v>
      </c>
      <c r="T696" s="100" t="s">
        <v>125</v>
      </c>
      <c r="U696" s="101" t="s">
        <v>694</v>
      </c>
      <c r="V696" s="100" t="s">
        <v>681</v>
      </c>
      <c r="W696" s="100" t="s">
        <v>44</v>
      </c>
    </row>
    <row r="697" spans="1:23" ht="14.25">
      <c r="A697" s="100" t="str">
        <f t="shared" si="10"/>
        <v>Schlier 10111</v>
      </c>
      <c r="B697" s="100">
        <v>147297</v>
      </c>
      <c r="C697" s="100">
        <v>10111</v>
      </c>
      <c r="D697" s="100" t="s">
        <v>827</v>
      </c>
      <c r="E697" s="100" t="s">
        <v>1095</v>
      </c>
      <c r="F697" s="100" t="s">
        <v>125</v>
      </c>
      <c r="G697" s="101" t="s">
        <v>694</v>
      </c>
      <c r="H697" s="100" t="s">
        <v>681</v>
      </c>
      <c r="I697" s="100" t="s">
        <v>44</v>
      </c>
      <c r="J697" s="101">
        <v>23</v>
      </c>
      <c r="O697" s="100" t="s">
        <v>1798</v>
      </c>
      <c r="P697" s="100">
        <v>147297</v>
      </c>
      <c r="Q697" s="100">
        <v>10111</v>
      </c>
      <c r="R697" s="100" t="s">
        <v>827</v>
      </c>
      <c r="S697" s="100" t="s">
        <v>1095</v>
      </c>
      <c r="T697" s="100" t="s">
        <v>125</v>
      </c>
      <c r="U697" s="101" t="s">
        <v>694</v>
      </c>
      <c r="V697" s="100" t="s">
        <v>681</v>
      </c>
      <c r="W697" s="100" t="s">
        <v>44</v>
      </c>
    </row>
    <row r="698" spans="1:23" ht="14.25">
      <c r="A698" s="100" t="str">
        <f t="shared" si="10"/>
        <v>Schlier 10112</v>
      </c>
      <c r="B698" s="100">
        <v>147243</v>
      </c>
      <c r="C698" s="100">
        <v>10112</v>
      </c>
      <c r="D698" s="100" t="s">
        <v>827</v>
      </c>
      <c r="E698" s="100" t="s">
        <v>263</v>
      </c>
      <c r="F698" s="100" t="s">
        <v>125</v>
      </c>
      <c r="G698" s="101" t="s">
        <v>694</v>
      </c>
      <c r="H698" s="100" t="s">
        <v>681</v>
      </c>
      <c r="I698" s="100" t="s">
        <v>44</v>
      </c>
      <c r="J698" s="101">
        <v>23</v>
      </c>
      <c r="O698" s="100" t="s">
        <v>1799</v>
      </c>
      <c r="P698" s="100">
        <v>147243</v>
      </c>
      <c r="Q698" s="100">
        <v>10112</v>
      </c>
      <c r="R698" s="100" t="s">
        <v>827</v>
      </c>
      <c r="S698" s="100" t="s">
        <v>263</v>
      </c>
      <c r="T698" s="100" t="s">
        <v>125</v>
      </c>
      <c r="U698" s="101" t="s">
        <v>694</v>
      </c>
      <c r="V698" s="100" t="s">
        <v>681</v>
      </c>
      <c r="W698" s="100" t="s">
        <v>44</v>
      </c>
    </row>
    <row r="699" spans="1:23" ht="14.25">
      <c r="A699" s="100" t="str">
        <f t="shared" si="10"/>
        <v>Schmidt 33282</v>
      </c>
      <c r="B699" s="100">
        <v>146153</v>
      </c>
      <c r="C699" s="100">
        <v>33282</v>
      </c>
      <c r="D699" s="100" t="s">
        <v>133</v>
      </c>
      <c r="E699" s="100" t="s">
        <v>164</v>
      </c>
      <c r="F699" s="100" t="s">
        <v>125</v>
      </c>
      <c r="G699" s="101" t="s">
        <v>699</v>
      </c>
      <c r="H699" s="100" t="s">
        <v>681</v>
      </c>
      <c r="I699" s="100" t="s">
        <v>44</v>
      </c>
      <c r="J699" s="101">
        <v>23</v>
      </c>
      <c r="O699" s="100" t="s">
        <v>1800</v>
      </c>
      <c r="P699" s="100">
        <v>146153</v>
      </c>
      <c r="Q699" s="100">
        <v>33282</v>
      </c>
      <c r="R699" s="100" t="s">
        <v>133</v>
      </c>
      <c r="S699" s="100" t="s">
        <v>164</v>
      </c>
      <c r="T699" s="100" t="s">
        <v>125</v>
      </c>
      <c r="U699" s="101" t="s">
        <v>699</v>
      </c>
      <c r="V699" s="100" t="s">
        <v>681</v>
      </c>
      <c r="W699" s="100" t="s">
        <v>44</v>
      </c>
    </row>
    <row r="700" spans="1:23" ht="14.25">
      <c r="A700" s="100" t="str">
        <f t="shared" si="10"/>
        <v>Trendel 15297</v>
      </c>
      <c r="B700" s="100">
        <v>67511</v>
      </c>
      <c r="C700" s="100">
        <v>15297</v>
      </c>
      <c r="D700" s="100" t="s">
        <v>626</v>
      </c>
      <c r="E700" s="100" t="s">
        <v>120</v>
      </c>
      <c r="F700" s="100" t="s">
        <v>125</v>
      </c>
      <c r="G700" s="101" t="s">
        <v>694</v>
      </c>
      <c r="H700" s="100" t="s">
        <v>681</v>
      </c>
      <c r="I700" s="100" t="s">
        <v>44</v>
      </c>
      <c r="J700" s="101">
        <v>23</v>
      </c>
      <c r="O700" s="100" t="s">
        <v>1801</v>
      </c>
      <c r="P700" s="100">
        <v>67511</v>
      </c>
      <c r="Q700" s="100">
        <v>15297</v>
      </c>
      <c r="R700" s="100" t="s">
        <v>626</v>
      </c>
      <c r="S700" s="100" t="s">
        <v>120</v>
      </c>
      <c r="T700" s="100" t="s">
        <v>125</v>
      </c>
      <c r="U700" s="101" t="s">
        <v>694</v>
      </c>
      <c r="V700" s="100" t="s">
        <v>681</v>
      </c>
      <c r="W700" s="100" t="s">
        <v>44</v>
      </c>
    </row>
    <row r="701" spans="1:23" ht="14.25">
      <c r="A701" s="100" t="str">
        <f t="shared" si="10"/>
        <v>Trendel 15996</v>
      </c>
      <c r="B701" s="100">
        <v>106750</v>
      </c>
      <c r="C701" s="100">
        <v>15996</v>
      </c>
      <c r="D701" s="100" t="s">
        <v>626</v>
      </c>
      <c r="E701" s="100" t="s">
        <v>563</v>
      </c>
      <c r="F701" s="100" t="s">
        <v>106</v>
      </c>
      <c r="G701" s="101" t="s">
        <v>699</v>
      </c>
      <c r="H701" s="100" t="s">
        <v>681</v>
      </c>
      <c r="I701" s="100" t="s">
        <v>44</v>
      </c>
      <c r="J701" s="101">
        <v>23</v>
      </c>
      <c r="O701" s="100" t="s">
        <v>1802</v>
      </c>
      <c r="P701" s="100">
        <v>106750</v>
      </c>
      <c r="Q701" s="100">
        <v>15996</v>
      </c>
      <c r="R701" s="100" t="s">
        <v>626</v>
      </c>
      <c r="S701" s="100" t="s">
        <v>563</v>
      </c>
      <c r="T701" s="100" t="s">
        <v>106</v>
      </c>
      <c r="U701" s="101" t="s">
        <v>699</v>
      </c>
      <c r="V701" s="100" t="s">
        <v>681</v>
      </c>
      <c r="W701" s="100" t="s">
        <v>44</v>
      </c>
    </row>
    <row r="702" spans="1:23" ht="14.25">
      <c r="A702" s="100" t="str">
        <f t="shared" si="10"/>
        <v>Walter 15337</v>
      </c>
      <c r="B702" s="100">
        <v>67512</v>
      </c>
      <c r="C702" s="100">
        <v>15337</v>
      </c>
      <c r="D702" s="100" t="s">
        <v>155</v>
      </c>
      <c r="E702" s="100" t="s">
        <v>78</v>
      </c>
      <c r="F702" s="100" t="s">
        <v>125</v>
      </c>
      <c r="G702" s="101" t="s">
        <v>694</v>
      </c>
      <c r="H702" s="100" t="s">
        <v>681</v>
      </c>
      <c r="I702" s="100" t="s">
        <v>44</v>
      </c>
      <c r="J702" s="101">
        <v>23</v>
      </c>
      <c r="O702" s="100" t="s">
        <v>1803</v>
      </c>
      <c r="P702" s="100">
        <v>67512</v>
      </c>
      <c r="Q702" s="100">
        <v>15337</v>
      </c>
      <c r="R702" s="100" t="s">
        <v>155</v>
      </c>
      <c r="S702" s="100" t="s">
        <v>78</v>
      </c>
      <c r="T702" s="100" t="s">
        <v>125</v>
      </c>
      <c r="U702" s="101" t="s">
        <v>694</v>
      </c>
      <c r="V702" s="100" t="s">
        <v>681</v>
      </c>
      <c r="W702" s="100" t="s">
        <v>44</v>
      </c>
    </row>
    <row r="703" spans="1:23" ht="14.25">
      <c r="A703" s="100" t="str">
        <f t="shared" si="10"/>
        <v>Wien 33185</v>
      </c>
      <c r="B703" s="100">
        <v>135970</v>
      </c>
      <c r="C703" s="100">
        <v>33185</v>
      </c>
      <c r="D703" s="100" t="s">
        <v>786</v>
      </c>
      <c r="E703" s="100" t="s">
        <v>160</v>
      </c>
      <c r="F703" s="100" t="s">
        <v>104</v>
      </c>
      <c r="G703" s="101" t="s">
        <v>698</v>
      </c>
      <c r="H703" s="100" t="s">
        <v>681</v>
      </c>
      <c r="I703" s="100" t="s">
        <v>44</v>
      </c>
      <c r="J703" s="101">
        <v>23</v>
      </c>
      <c r="O703" s="100" t="s">
        <v>1804</v>
      </c>
      <c r="P703" s="100">
        <v>135970</v>
      </c>
      <c r="Q703" s="100">
        <v>33185</v>
      </c>
      <c r="R703" s="100" t="s">
        <v>786</v>
      </c>
      <c r="S703" s="100" t="s">
        <v>160</v>
      </c>
      <c r="T703" s="100" t="s">
        <v>104</v>
      </c>
      <c r="U703" s="101" t="s">
        <v>698</v>
      </c>
      <c r="V703" s="100" t="s">
        <v>681</v>
      </c>
      <c r="W703" s="100" t="s">
        <v>44</v>
      </c>
    </row>
    <row r="704" spans="1:23" ht="14.25">
      <c r="A704" s="100" t="str">
        <f t="shared" si="10"/>
        <v>Wollmann 33275</v>
      </c>
      <c r="B704" s="100">
        <v>146042</v>
      </c>
      <c r="C704" s="100">
        <v>33275</v>
      </c>
      <c r="D704" s="100" t="s">
        <v>924</v>
      </c>
      <c r="E704" s="100" t="s">
        <v>282</v>
      </c>
      <c r="F704" s="100" t="s">
        <v>106</v>
      </c>
      <c r="G704" s="101" t="s">
        <v>694</v>
      </c>
      <c r="H704" s="100" t="s">
        <v>681</v>
      </c>
      <c r="I704" s="100" t="s">
        <v>44</v>
      </c>
      <c r="J704" s="101">
        <v>23</v>
      </c>
      <c r="O704" s="100" t="s">
        <v>1805</v>
      </c>
      <c r="P704" s="100">
        <v>146042</v>
      </c>
      <c r="Q704" s="100">
        <v>33275</v>
      </c>
      <c r="R704" s="100" t="s">
        <v>924</v>
      </c>
      <c r="S704" s="100" t="s">
        <v>282</v>
      </c>
      <c r="T704" s="100" t="s">
        <v>106</v>
      </c>
      <c r="U704" s="101" t="s">
        <v>694</v>
      </c>
      <c r="V704" s="100" t="s">
        <v>681</v>
      </c>
      <c r="W704" s="100" t="s">
        <v>44</v>
      </c>
    </row>
    <row r="705" spans="4:23" ht="12">
      <c r="D705" s="16"/>
      <c r="E705" s="16"/>
      <c r="H705" s="16"/>
      <c r="I705" s="16"/>
      <c r="O705" s="100"/>
      <c r="P705" s="15"/>
      <c r="Q705" s="15"/>
      <c r="R705" s="16"/>
      <c r="S705" s="16"/>
      <c r="T705" s="17"/>
      <c r="U705" s="40"/>
      <c r="V705" s="16"/>
      <c r="W705" s="16"/>
    </row>
    <row r="706" spans="4:23" ht="12">
      <c r="D706" s="17"/>
      <c r="E706" s="17"/>
      <c r="G706" s="39"/>
      <c r="H706" s="17"/>
      <c r="I706" s="17"/>
      <c r="O706" s="100"/>
      <c r="P706" s="15"/>
      <c r="Q706" s="15"/>
      <c r="R706" s="17"/>
      <c r="S706" s="17"/>
      <c r="T706" s="17"/>
      <c r="U706" s="39"/>
      <c r="V706" s="17"/>
      <c r="W706" s="17"/>
    </row>
    <row r="707" spans="4:23" ht="12">
      <c r="D707" s="17"/>
      <c r="E707" s="17"/>
      <c r="G707" s="39"/>
      <c r="H707" s="17"/>
      <c r="I707" s="17"/>
      <c r="O707" s="100"/>
      <c r="P707" s="15"/>
      <c r="Q707" s="15"/>
      <c r="R707" s="17"/>
      <c r="S707" s="17"/>
      <c r="T707" s="17"/>
      <c r="U707" s="39"/>
      <c r="V707" s="17"/>
      <c r="W707" s="17"/>
    </row>
    <row r="708" spans="4:23" ht="12">
      <c r="D708" s="17"/>
      <c r="E708" s="17"/>
      <c r="G708" s="39"/>
      <c r="H708" s="17"/>
      <c r="I708" s="17"/>
      <c r="O708" s="100"/>
      <c r="P708" s="15"/>
      <c r="Q708" s="15"/>
      <c r="R708" s="17"/>
      <c r="S708" s="17"/>
      <c r="T708" s="17"/>
      <c r="U708" s="39"/>
      <c r="V708" s="17"/>
      <c r="W708" s="17"/>
    </row>
    <row r="709" spans="4:23" ht="12">
      <c r="D709" s="17"/>
      <c r="E709" s="17"/>
      <c r="G709" s="39"/>
      <c r="H709" s="17"/>
      <c r="I709" s="17"/>
      <c r="O709" s="100"/>
      <c r="P709" s="15"/>
      <c r="Q709" s="15"/>
      <c r="R709" s="17"/>
      <c r="S709" s="17"/>
      <c r="T709" s="17"/>
      <c r="U709" s="39"/>
      <c r="V709" s="17"/>
      <c r="W709" s="17"/>
    </row>
    <row r="710" spans="4:23" ht="12">
      <c r="D710" s="17"/>
      <c r="E710" s="17"/>
      <c r="G710" s="39"/>
      <c r="H710" s="17"/>
      <c r="I710" s="17"/>
      <c r="O710" s="100"/>
      <c r="P710" s="15"/>
      <c r="Q710" s="15"/>
      <c r="R710" s="17"/>
      <c r="S710" s="17"/>
      <c r="T710" s="17"/>
      <c r="U710" s="39"/>
      <c r="V710" s="17"/>
      <c r="W710" s="17"/>
    </row>
    <row r="711" spans="4:23" ht="12">
      <c r="D711" s="41"/>
      <c r="G711" s="39"/>
      <c r="O711" s="100"/>
      <c r="P711" s="15"/>
      <c r="Q711" s="15"/>
      <c r="R711" s="41"/>
      <c r="S711" s="41"/>
      <c r="T711" s="17"/>
      <c r="U711" s="39"/>
      <c r="V711" s="41"/>
      <c r="W711" s="41"/>
    </row>
    <row r="712" spans="4:23" ht="12">
      <c r="D712" s="17"/>
      <c r="E712" s="17"/>
      <c r="G712" s="39"/>
      <c r="H712" s="17"/>
      <c r="I712" s="17"/>
      <c r="O712" s="100"/>
      <c r="P712" s="15"/>
      <c r="Q712" s="15"/>
      <c r="R712" s="17"/>
      <c r="S712" s="17"/>
      <c r="T712" s="17"/>
      <c r="U712" s="39"/>
      <c r="V712" s="17"/>
      <c r="W712" s="17"/>
    </row>
    <row r="713" spans="4:23" ht="12">
      <c r="D713" s="17"/>
      <c r="E713" s="17"/>
      <c r="G713" s="39"/>
      <c r="H713" s="17"/>
      <c r="I713" s="17"/>
      <c r="O713" s="100"/>
      <c r="P713" s="15"/>
      <c r="Q713" s="15"/>
      <c r="R713" s="17"/>
      <c r="S713" s="17"/>
      <c r="T713" s="17"/>
      <c r="U713" s="39"/>
      <c r="V713" s="17"/>
      <c r="W713" s="17"/>
    </row>
    <row r="714" spans="4:23" ht="12">
      <c r="D714" s="41"/>
      <c r="G714" s="39"/>
      <c r="O714" s="100"/>
      <c r="P714" s="15"/>
      <c r="Q714" s="15"/>
      <c r="R714" s="41"/>
      <c r="S714" s="41"/>
      <c r="T714" s="17"/>
      <c r="U714" s="39"/>
      <c r="V714" s="41"/>
      <c r="W714" s="41"/>
    </row>
    <row r="715" spans="4:23" ht="12">
      <c r="D715" s="17"/>
      <c r="E715" s="17"/>
      <c r="G715" s="39"/>
      <c r="H715" s="17"/>
      <c r="I715" s="17"/>
      <c r="O715" s="100"/>
      <c r="P715" s="15"/>
      <c r="Q715" s="15"/>
      <c r="R715" s="17"/>
      <c r="S715" s="17"/>
      <c r="T715" s="17"/>
      <c r="U715" s="39"/>
      <c r="V715" s="17"/>
      <c r="W715" s="17"/>
    </row>
    <row r="716" spans="4:23" ht="12">
      <c r="D716" s="17"/>
      <c r="E716" s="17"/>
      <c r="G716" s="39"/>
      <c r="H716" s="17"/>
      <c r="I716" s="17"/>
      <c r="O716" s="100"/>
      <c r="P716" s="15"/>
      <c r="Q716" s="15"/>
      <c r="R716" s="17"/>
      <c r="S716" s="17"/>
      <c r="T716" s="17"/>
      <c r="U716" s="39"/>
      <c r="V716" s="17"/>
      <c r="W716" s="17"/>
    </row>
    <row r="717" spans="4:23" ht="12">
      <c r="D717" s="41"/>
      <c r="O717" s="100"/>
      <c r="P717" s="15"/>
      <c r="Q717" s="15"/>
      <c r="R717" s="41"/>
      <c r="S717" s="41"/>
      <c r="T717" s="17"/>
      <c r="U717" s="40"/>
      <c r="V717" s="41"/>
      <c r="W717" s="41"/>
    </row>
    <row r="718" spans="4:23" ht="12">
      <c r="D718" s="17"/>
      <c r="E718" s="17"/>
      <c r="G718" s="39"/>
      <c r="H718" s="17"/>
      <c r="I718" s="17"/>
      <c r="O718" s="100"/>
      <c r="P718" s="15"/>
      <c r="Q718" s="15"/>
      <c r="R718" s="17"/>
      <c r="S718" s="17"/>
      <c r="T718" s="17"/>
      <c r="U718" s="39"/>
      <c r="V718" s="17"/>
      <c r="W718" s="17"/>
    </row>
    <row r="719" spans="4:23" ht="12">
      <c r="D719" s="17"/>
      <c r="E719" s="17"/>
      <c r="G719" s="39"/>
      <c r="H719" s="17"/>
      <c r="I719" s="17"/>
      <c r="O719" s="100"/>
      <c r="P719" s="15"/>
      <c r="Q719" s="15"/>
      <c r="R719" s="17"/>
      <c r="S719" s="17"/>
      <c r="T719" s="17"/>
      <c r="U719" s="39"/>
      <c r="V719" s="17"/>
      <c r="W719" s="17"/>
    </row>
    <row r="720" spans="4:23" ht="12">
      <c r="D720" s="17"/>
      <c r="E720" s="17"/>
      <c r="G720" s="39"/>
      <c r="H720" s="17"/>
      <c r="I720" s="17"/>
      <c r="O720" s="100"/>
      <c r="P720" s="15"/>
      <c r="Q720" s="15"/>
      <c r="R720" s="17"/>
      <c r="S720" s="17"/>
      <c r="T720" s="17"/>
      <c r="U720" s="39"/>
      <c r="V720" s="17"/>
      <c r="W720" s="17"/>
    </row>
    <row r="721" spans="4:23" ht="12">
      <c r="D721" s="17"/>
      <c r="E721" s="17"/>
      <c r="H721" s="17"/>
      <c r="I721" s="17"/>
      <c r="O721" s="100"/>
      <c r="P721" s="15"/>
      <c r="Q721" s="15"/>
      <c r="R721" s="17"/>
      <c r="S721" s="17"/>
      <c r="T721" s="17"/>
      <c r="U721" s="40"/>
      <c r="V721" s="17"/>
      <c r="W721" s="17"/>
    </row>
    <row r="722" spans="4:23" ht="12">
      <c r="D722" s="17"/>
      <c r="E722" s="17"/>
      <c r="G722" s="39"/>
      <c r="H722" s="17"/>
      <c r="I722" s="17"/>
      <c r="O722" s="100"/>
      <c r="P722" s="15"/>
      <c r="Q722" s="15"/>
      <c r="R722" s="17"/>
      <c r="S722" s="17"/>
      <c r="T722" s="17"/>
      <c r="U722" s="39"/>
      <c r="V722" s="17"/>
      <c r="W722" s="17"/>
    </row>
    <row r="723" spans="4:23" ht="12">
      <c r="D723" s="17"/>
      <c r="E723" s="17"/>
      <c r="H723" s="17"/>
      <c r="I723" s="17"/>
      <c r="O723" s="100"/>
      <c r="P723" s="15"/>
      <c r="Q723" s="15"/>
      <c r="R723" s="17"/>
      <c r="S723" s="17"/>
      <c r="T723" s="17"/>
      <c r="U723" s="40"/>
      <c r="V723" s="17"/>
      <c r="W723" s="17"/>
    </row>
    <row r="724" spans="4:23" ht="12">
      <c r="D724" s="17"/>
      <c r="E724" s="17"/>
      <c r="G724" s="39"/>
      <c r="H724" s="17"/>
      <c r="I724" s="17"/>
      <c r="O724" s="100"/>
      <c r="P724" s="15"/>
      <c r="Q724" s="15"/>
      <c r="R724" s="17"/>
      <c r="S724" s="17"/>
      <c r="T724" s="17"/>
      <c r="U724" s="39"/>
      <c r="V724" s="17"/>
      <c r="W724" s="17"/>
    </row>
    <row r="725" spans="4:23" ht="12">
      <c r="D725" s="17"/>
      <c r="E725" s="17"/>
      <c r="H725" s="17"/>
      <c r="I725" s="17"/>
      <c r="O725" s="100"/>
      <c r="P725" s="15"/>
      <c r="Q725" s="15"/>
      <c r="R725" s="17"/>
      <c r="S725" s="17"/>
      <c r="T725" s="17"/>
      <c r="U725" s="40"/>
      <c r="V725" s="17"/>
      <c r="W725" s="17"/>
    </row>
    <row r="726" spans="4:23" ht="12">
      <c r="D726" s="17"/>
      <c r="E726" s="17"/>
      <c r="G726" s="39"/>
      <c r="H726" s="17"/>
      <c r="I726" s="17"/>
      <c r="O726" s="100"/>
      <c r="P726" s="15"/>
      <c r="Q726" s="15"/>
      <c r="R726" s="17"/>
      <c r="S726" s="17"/>
      <c r="T726" s="17"/>
      <c r="U726" s="39"/>
      <c r="V726" s="17"/>
      <c r="W726" s="17"/>
    </row>
    <row r="727" spans="4:23" ht="12">
      <c r="D727" s="17"/>
      <c r="E727" s="17"/>
      <c r="G727" s="39"/>
      <c r="H727" s="17"/>
      <c r="I727" s="17"/>
      <c r="O727" s="100"/>
      <c r="P727" s="15"/>
      <c r="Q727" s="15"/>
      <c r="R727" s="17"/>
      <c r="S727" s="17"/>
      <c r="T727" s="17"/>
      <c r="U727" s="39"/>
      <c r="V727" s="17"/>
      <c r="W727" s="17"/>
    </row>
    <row r="728" spans="4:23" ht="12">
      <c r="D728" s="17"/>
      <c r="E728" s="17"/>
      <c r="G728" s="39"/>
      <c r="H728" s="17"/>
      <c r="I728" s="17"/>
      <c r="O728" s="100"/>
      <c r="P728" s="15"/>
      <c r="Q728" s="15"/>
      <c r="R728" s="17"/>
      <c r="S728" s="17"/>
      <c r="T728" s="17"/>
      <c r="U728" s="39"/>
      <c r="V728" s="17"/>
      <c r="W728" s="17"/>
    </row>
    <row r="729" spans="4:23" ht="12">
      <c r="D729" s="41"/>
      <c r="G729" s="39"/>
      <c r="O729" s="100"/>
      <c r="P729" s="15"/>
      <c r="Q729" s="15"/>
      <c r="R729" s="41"/>
      <c r="S729" s="41"/>
      <c r="T729" s="17"/>
      <c r="U729" s="39"/>
      <c r="V729" s="41"/>
      <c r="W729" s="41"/>
    </row>
    <row r="730" spans="4:23" ht="12">
      <c r="D730" s="17"/>
      <c r="E730" s="17"/>
      <c r="G730" s="39"/>
      <c r="H730" s="17"/>
      <c r="I730" s="17"/>
      <c r="O730" s="100"/>
      <c r="P730" s="15"/>
      <c r="Q730" s="15"/>
      <c r="R730" s="17"/>
      <c r="S730" s="17"/>
      <c r="T730" s="17"/>
      <c r="U730" s="39"/>
      <c r="V730" s="17"/>
      <c r="W730" s="17"/>
    </row>
    <row r="731" spans="4:23" ht="12">
      <c r="D731" s="17"/>
      <c r="E731" s="17"/>
      <c r="G731" s="39"/>
      <c r="H731" s="17"/>
      <c r="I731" s="17"/>
      <c r="O731" s="100"/>
      <c r="P731" s="15"/>
      <c r="Q731" s="15"/>
      <c r="R731" s="17"/>
      <c r="S731" s="17"/>
      <c r="T731" s="17"/>
      <c r="U731" s="39"/>
      <c r="V731" s="17"/>
      <c r="W731" s="17"/>
    </row>
    <row r="732" spans="4:23" ht="12">
      <c r="D732" s="17"/>
      <c r="E732" s="17"/>
      <c r="G732" s="39"/>
      <c r="H732" s="17"/>
      <c r="I732" s="17"/>
      <c r="O732" s="100"/>
      <c r="P732" s="15"/>
      <c r="Q732" s="15"/>
      <c r="R732" s="17"/>
      <c r="S732" s="17"/>
      <c r="T732" s="17"/>
      <c r="U732" s="39"/>
      <c r="V732" s="17"/>
      <c r="W732" s="17"/>
    </row>
    <row r="733" spans="4:23" ht="12">
      <c r="D733" s="17"/>
      <c r="E733" s="17"/>
      <c r="G733" s="39"/>
      <c r="H733" s="17"/>
      <c r="I733" s="17"/>
      <c r="O733" s="100"/>
      <c r="P733" s="15"/>
      <c r="Q733" s="15"/>
      <c r="R733" s="17"/>
      <c r="S733" s="17"/>
      <c r="T733" s="17"/>
      <c r="U733" s="39"/>
      <c r="V733" s="17"/>
      <c r="W733" s="17"/>
    </row>
    <row r="734" spans="4:23" ht="12">
      <c r="D734" s="41"/>
      <c r="O734" s="100"/>
      <c r="P734" s="15"/>
      <c r="Q734" s="15"/>
      <c r="R734" s="41"/>
      <c r="S734" s="41"/>
      <c r="T734" s="17"/>
      <c r="U734" s="40"/>
      <c r="V734" s="41"/>
      <c r="W734" s="41"/>
    </row>
    <row r="735" spans="4:23" ht="12">
      <c r="D735" s="17"/>
      <c r="E735" s="17"/>
      <c r="G735" s="39"/>
      <c r="H735" s="17"/>
      <c r="I735" s="17"/>
      <c r="O735" s="100"/>
      <c r="P735" s="15"/>
      <c r="Q735" s="15"/>
      <c r="R735" s="17"/>
      <c r="S735" s="17"/>
      <c r="T735" s="17"/>
      <c r="U735" s="39"/>
      <c r="V735" s="17"/>
      <c r="W735" s="17"/>
    </row>
    <row r="736" spans="4:23" ht="12">
      <c r="D736" s="17"/>
      <c r="E736" s="17"/>
      <c r="G736" s="39"/>
      <c r="H736" s="17"/>
      <c r="I736" s="17"/>
      <c r="O736" s="100"/>
      <c r="P736" s="15"/>
      <c r="Q736" s="15"/>
      <c r="R736" s="17"/>
      <c r="S736" s="17"/>
      <c r="T736" s="17"/>
      <c r="U736" s="39"/>
      <c r="V736" s="17"/>
      <c r="W736" s="17"/>
    </row>
    <row r="737" spans="4:23" ht="12">
      <c r="D737" s="17"/>
      <c r="E737" s="17"/>
      <c r="G737" s="39"/>
      <c r="H737" s="17"/>
      <c r="I737" s="17"/>
      <c r="O737" s="100"/>
      <c r="P737" s="15"/>
      <c r="Q737" s="15"/>
      <c r="R737" s="17"/>
      <c r="S737" s="17"/>
      <c r="T737" s="17"/>
      <c r="U737" s="39"/>
      <c r="V737" s="17"/>
      <c r="W737" s="17"/>
    </row>
    <row r="738" spans="4:23" ht="12">
      <c r="D738" s="17"/>
      <c r="E738" s="17"/>
      <c r="G738" s="39"/>
      <c r="H738" s="17"/>
      <c r="I738" s="17"/>
      <c r="O738" s="100"/>
      <c r="P738" s="15"/>
      <c r="Q738" s="15"/>
      <c r="R738" s="17"/>
      <c r="S738" s="17"/>
      <c r="T738" s="17"/>
      <c r="U738" s="39"/>
      <c r="V738" s="17"/>
      <c r="W738" s="17"/>
    </row>
    <row r="739" spans="4:23" ht="12">
      <c r="D739" s="17"/>
      <c r="E739" s="17"/>
      <c r="G739" s="39"/>
      <c r="H739" s="17"/>
      <c r="I739" s="17"/>
      <c r="O739" s="100"/>
      <c r="P739" s="15"/>
      <c r="Q739" s="15"/>
      <c r="R739" s="17"/>
      <c r="S739" s="17"/>
      <c r="T739" s="17"/>
      <c r="U739" s="39"/>
      <c r="V739" s="17"/>
      <c r="W739" s="17"/>
    </row>
    <row r="740" spans="4:23" ht="12">
      <c r="D740" s="41"/>
      <c r="O740" s="100"/>
      <c r="P740" s="15"/>
      <c r="Q740" s="15"/>
      <c r="R740" s="41"/>
      <c r="S740" s="41"/>
      <c r="T740" s="17"/>
      <c r="U740" s="40"/>
      <c r="V740" s="41"/>
      <c r="W740" s="41"/>
    </row>
    <row r="741" spans="4:23" ht="12">
      <c r="D741" s="17"/>
      <c r="E741" s="17"/>
      <c r="G741" s="39"/>
      <c r="H741" s="17"/>
      <c r="I741" s="17"/>
      <c r="O741" s="100"/>
      <c r="P741" s="15"/>
      <c r="Q741" s="15"/>
      <c r="R741" s="17"/>
      <c r="S741" s="17"/>
      <c r="T741" s="17"/>
      <c r="U741" s="39"/>
      <c r="V741" s="17"/>
      <c r="W741" s="17"/>
    </row>
    <row r="742" spans="4:23" ht="12">
      <c r="D742" s="17"/>
      <c r="E742" s="17"/>
      <c r="G742" s="39"/>
      <c r="H742" s="17"/>
      <c r="I742" s="17"/>
      <c r="O742" s="100"/>
      <c r="P742" s="15"/>
      <c r="Q742" s="15"/>
      <c r="R742" s="17"/>
      <c r="S742" s="17"/>
      <c r="T742" s="17"/>
      <c r="U742" s="39"/>
      <c r="V742" s="17"/>
      <c r="W742" s="17"/>
    </row>
    <row r="743" spans="4:23" ht="12">
      <c r="D743" s="17"/>
      <c r="E743" s="17"/>
      <c r="G743" s="39"/>
      <c r="H743" s="17"/>
      <c r="I743" s="17"/>
      <c r="O743" s="100"/>
      <c r="P743" s="15"/>
      <c r="Q743" s="15"/>
      <c r="R743" s="17"/>
      <c r="S743" s="17"/>
      <c r="T743" s="17"/>
      <c r="U743" s="39"/>
      <c r="V743" s="17"/>
      <c r="W743" s="17"/>
    </row>
    <row r="744" spans="4:23" ht="12">
      <c r="D744" s="17"/>
      <c r="E744" s="17"/>
      <c r="G744" s="39"/>
      <c r="H744" s="17"/>
      <c r="I744" s="17"/>
      <c r="O744" s="100"/>
      <c r="P744" s="15"/>
      <c r="Q744" s="15"/>
      <c r="R744" s="17"/>
      <c r="S744" s="17"/>
      <c r="T744" s="17"/>
      <c r="U744" s="39"/>
      <c r="V744" s="17"/>
      <c r="W744" s="17"/>
    </row>
    <row r="745" spans="4:23" ht="12">
      <c r="D745" s="17"/>
      <c r="E745" s="17"/>
      <c r="G745" s="39"/>
      <c r="H745" s="17"/>
      <c r="I745" s="17"/>
      <c r="O745" s="100"/>
      <c r="P745" s="15"/>
      <c r="Q745" s="15"/>
      <c r="R745" s="17"/>
      <c r="S745" s="17"/>
      <c r="T745" s="17"/>
      <c r="U745" s="39"/>
      <c r="V745" s="17"/>
      <c r="W745" s="17"/>
    </row>
    <row r="746" spans="4:23" ht="12">
      <c r="D746" s="17"/>
      <c r="E746" s="17"/>
      <c r="G746" s="39"/>
      <c r="H746" s="17"/>
      <c r="I746" s="17"/>
      <c r="O746" s="100"/>
      <c r="P746" s="15"/>
      <c r="Q746" s="15"/>
      <c r="R746" s="17"/>
      <c r="S746" s="17"/>
      <c r="T746" s="17"/>
      <c r="U746" s="39"/>
      <c r="V746" s="17"/>
      <c r="W746" s="17"/>
    </row>
    <row r="747" spans="4:23" ht="12">
      <c r="D747" s="17"/>
      <c r="E747" s="17"/>
      <c r="G747" s="39"/>
      <c r="H747" s="17"/>
      <c r="I747" s="17"/>
      <c r="O747" s="100"/>
      <c r="P747" s="15"/>
      <c r="Q747" s="15"/>
      <c r="R747" s="17"/>
      <c r="S747" s="17"/>
      <c r="T747" s="17"/>
      <c r="U747" s="39"/>
      <c r="V747" s="17"/>
      <c r="W747" s="17"/>
    </row>
    <row r="748" spans="4:23" ht="12">
      <c r="D748" s="17"/>
      <c r="E748" s="17"/>
      <c r="G748" s="39"/>
      <c r="H748" s="17"/>
      <c r="I748" s="17"/>
      <c r="O748" s="100"/>
      <c r="P748" s="15"/>
      <c r="Q748" s="15"/>
      <c r="R748" s="17"/>
      <c r="S748" s="17"/>
      <c r="T748" s="17"/>
      <c r="U748" s="39"/>
      <c r="V748" s="17"/>
      <c r="W748" s="17"/>
    </row>
    <row r="749" spans="4:23" ht="12">
      <c r="D749" s="17"/>
      <c r="E749" s="17"/>
      <c r="G749" s="39"/>
      <c r="H749" s="17"/>
      <c r="I749" s="17"/>
      <c r="O749" s="100"/>
      <c r="P749" s="15"/>
      <c r="Q749" s="15"/>
      <c r="R749" s="17"/>
      <c r="S749" s="17"/>
      <c r="T749" s="17"/>
      <c r="U749" s="39"/>
      <c r="V749" s="17"/>
      <c r="W749" s="17"/>
    </row>
    <row r="750" spans="4:23" ht="12">
      <c r="D750" s="17"/>
      <c r="E750" s="17"/>
      <c r="G750" s="39"/>
      <c r="H750" s="17"/>
      <c r="I750" s="17"/>
      <c r="O750" s="100"/>
      <c r="P750" s="15"/>
      <c r="Q750" s="15"/>
      <c r="R750" s="17"/>
      <c r="S750" s="17"/>
      <c r="T750" s="17"/>
      <c r="U750" s="39"/>
      <c r="V750" s="17"/>
      <c r="W750" s="17"/>
    </row>
    <row r="751" spans="4:23" ht="12">
      <c r="D751" s="17"/>
      <c r="E751" s="17"/>
      <c r="G751" s="39"/>
      <c r="H751" s="17"/>
      <c r="I751" s="17"/>
      <c r="O751" s="100"/>
      <c r="P751" s="15"/>
      <c r="Q751" s="15"/>
      <c r="R751" s="17"/>
      <c r="S751" s="17"/>
      <c r="T751" s="17"/>
      <c r="U751" s="39"/>
      <c r="V751" s="17"/>
      <c r="W751" s="17"/>
    </row>
    <row r="752" spans="4:23" ht="12">
      <c r="D752" s="17"/>
      <c r="E752" s="17"/>
      <c r="G752" s="39"/>
      <c r="H752" s="17"/>
      <c r="I752" s="17"/>
      <c r="O752" s="100"/>
      <c r="P752" s="15"/>
      <c r="Q752" s="15"/>
      <c r="R752" s="17"/>
      <c r="S752" s="17"/>
      <c r="T752" s="17"/>
      <c r="U752" s="39"/>
      <c r="V752" s="17"/>
      <c r="W752" s="17"/>
    </row>
    <row r="753" spans="4:23" ht="12">
      <c r="D753" s="17"/>
      <c r="E753" s="17"/>
      <c r="H753" s="17"/>
      <c r="I753" s="17"/>
      <c r="O753" s="100"/>
      <c r="P753" s="15"/>
      <c r="Q753" s="15"/>
      <c r="R753" s="17"/>
      <c r="S753" s="17"/>
      <c r="T753" s="17"/>
      <c r="U753" s="40"/>
      <c r="V753" s="17"/>
      <c r="W753" s="17"/>
    </row>
    <row r="754" spans="4:23" ht="12">
      <c r="D754" s="17"/>
      <c r="E754" s="17"/>
      <c r="G754" s="39"/>
      <c r="H754" s="17"/>
      <c r="I754" s="17"/>
      <c r="O754" s="100"/>
      <c r="P754" s="15"/>
      <c r="Q754" s="15"/>
      <c r="R754" s="17"/>
      <c r="S754" s="17"/>
      <c r="T754" s="17"/>
      <c r="U754" s="39"/>
      <c r="V754" s="17"/>
      <c r="W754" s="17"/>
    </row>
    <row r="755" spans="4:23" ht="12">
      <c r="D755" s="17"/>
      <c r="E755" s="17"/>
      <c r="G755" s="39"/>
      <c r="H755" s="17"/>
      <c r="I755" s="17"/>
      <c r="O755" s="100"/>
      <c r="P755" s="15"/>
      <c r="Q755" s="15"/>
      <c r="R755" s="17"/>
      <c r="S755" s="17"/>
      <c r="T755" s="17"/>
      <c r="U755" s="39"/>
      <c r="V755" s="17"/>
      <c r="W755" s="17"/>
    </row>
    <row r="756" spans="4:23" ht="12">
      <c r="D756" s="41"/>
      <c r="O756" s="100"/>
      <c r="P756" s="15"/>
      <c r="Q756" s="15"/>
      <c r="R756" s="41"/>
      <c r="S756" s="41"/>
      <c r="T756" s="17"/>
      <c r="U756" s="40"/>
      <c r="V756" s="41"/>
      <c r="W756" s="41"/>
    </row>
    <row r="757" spans="4:23" ht="12">
      <c r="D757" s="17"/>
      <c r="E757" s="17"/>
      <c r="G757" s="39"/>
      <c r="H757" s="17"/>
      <c r="I757" s="17"/>
      <c r="O757" s="100"/>
      <c r="P757" s="15"/>
      <c r="Q757" s="15"/>
      <c r="R757" s="17"/>
      <c r="S757" s="17"/>
      <c r="T757" s="17"/>
      <c r="U757" s="39"/>
      <c r="V757" s="17"/>
      <c r="W757" s="17"/>
    </row>
    <row r="758" spans="4:23" ht="12">
      <c r="D758" s="17"/>
      <c r="E758" s="17"/>
      <c r="G758" s="39"/>
      <c r="H758" s="17"/>
      <c r="I758" s="17"/>
      <c r="O758" s="100"/>
      <c r="P758" s="15"/>
      <c r="Q758" s="15"/>
      <c r="R758" s="17"/>
      <c r="S758" s="17"/>
      <c r="T758" s="17"/>
      <c r="U758" s="39"/>
      <c r="V758" s="17"/>
      <c r="W758" s="17"/>
    </row>
    <row r="759" spans="4:23" ht="12">
      <c r="D759" s="17"/>
      <c r="E759" s="17"/>
      <c r="H759" s="17"/>
      <c r="I759" s="17"/>
      <c r="O759" s="100"/>
      <c r="P759" s="15"/>
      <c r="Q759" s="15"/>
      <c r="R759" s="17"/>
      <c r="S759" s="17"/>
      <c r="T759" s="17"/>
      <c r="U759" s="40"/>
      <c r="V759" s="17"/>
      <c r="W759" s="17"/>
    </row>
    <row r="760" spans="4:23" ht="12">
      <c r="D760" s="17"/>
      <c r="E760" s="17"/>
      <c r="G760" s="39"/>
      <c r="H760" s="17"/>
      <c r="I760" s="17"/>
      <c r="O760" s="100"/>
      <c r="P760" s="15"/>
      <c r="Q760" s="15"/>
      <c r="R760" s="17"/>
      <c r="S760" s="17"/>
      <c r="T760" s="17"/>
      <c r="U760" s="39"/>
      <c r="V760" s="17"/>
      <c r="W760" s="17"/>
    </row>
    <row r="761" spans="4:23" ht="12">
      <c r="D761" s="17"/>
      <c r="E761" s="17"/>
      <c r="G761" s="39"/>
      <c r="H761" s="17"/>
      <c r="I761" s="17"/>
      <c r="O761" s="100"/>
      <c r="P761" s="15"/>
      <c r="Q761" s="15"/>
      <c r="R761" s="17"/>
      <c r="S761" s="17"/>
      <c r="T761" s="17"/>
      <c r="U761" s="39"/>
      <c r="V761" s="17"/>
      <c r="W761" s="17"/>
    </row>
    <row r="762" spans="4:23" ht="12">
      <c r="D762" s="17"/>
      <c r="E762" s="17"/>
      <c r="G762" s="39"/>
      <c r="H762" s="17"/>
      <c r="I762" s="17"/>
      <c r="O762" s="100"/>
      <c r="P762" s="15"/>
      <c r="Q762" s="15"/>
      <c r="R762" s="17"/>
      <c r="S762" s="17"/>
      <c r="T762" s="17"/>
      <c r="U762" s="39"/>
      <c r="V762" s="17"/>
      <c r="W762" s="17"/>
    </row>
    <row r="763" spans="4:23" ht="12">
      <c r="D763" s="17"/>
      <c r="E763" s="17"/>
      <c r="H763" s="17"/>
      <c r="I763" s="17"/>
      <c r="O763" s="100"/>
      <c r="P763" s="15"/>
      <c r="Q763" s="15"/>
      <c r="R763" s="17"/>
      <c r="S763" s="17"/>
      <c r="T763" s="17"/>
      <c r="U763" s="40"/>
      <c r="V763" s="17"/>
      <c r="W763" s="17"/>
    </row>
    <row r="764" spans="4:23" ht="12">
      <c r="D764" s="17"/>
      <c r="E764" s="17"/>
      <c r="G764" s="39"/>
      <c r="H764" s="17"/>
      <c r="I764" s="17"/>
      <c r="O764" s="100"/>
      <c r="P764" s="15"/>
      <c r="Q764" s="15"/>
      <c r="R764" s="17"/>
      <c r="S764" s="17"/>
      <c r="T764" s="17"/>
      <c r="U764" s="39"/>
      <c r="V764" s="17"/>
      <c r="W764" s="17"/>
    </row>
    <row r="765" spans="4:23" ht="12">
      <c r="D765" s="17"/>
      <c r="E765" s="17"/>
      <c r="G765" s="39"/>
      <c r="H765" s="17"/>
      <c r="I765" s="17"/>
      <c r="O765" s="100"/>
      <c r="P765" s="15"/>
      <c r="Q765" s="15"/>
      <c r="R765" s="17"/>
      <c r="S765" s="17"/>
      <c r="T765" s="17"/>
      <c r="U765" s="39"/>
      <c r="V765" s="17"/>
      <c r="W765" s="17"/>
    </row>
    <row r="766" spans="4:23" ht="12">
      <c r="D766" s="17"/>
      <c r="E766" s="17"/>
      <c r="G766" s="39"/>
      <c r="H766" s="17"/>
      <c r="I766" s="17"/>
      <c r="O766" s="100"/>
      <c r="P766" s="15"/>
      <c r="Q766" s="15"/>
      <c r="R766" s="17"/>
      <c r="S766" s="17"/>
      <c r="T766" s="17"/>
      <c r="U766" s="39"/>
      <c r="V766" s="17"/>
      <c r="W766" s="17"/>
    </row>
    <row r="767" spans="4:23" ht="12">
      <c r="D767" s="17"/>
      <c r="E767" s="17"/>
      <c r="G767" s="39"/>
      <c r="H767" s="17"/>
      <c r="I767" s="17"/>
      <c r="O767" s="100"/>
      <c r="P767" s="15"/>
      <c r="Q767" s="15"/>
      <c r="R767" s="17"/>
      <c r="S767" s="17"/>
      <c r="T767" s="17"/>
      <c r="U767" s="39"/>
      <c r="V767" s="17"/>
      <c r="W767" s="17"/>
    </row>
    <row r="768" spans="4:23" ht="12">
      <c r="D768" s="17"/>
      <c r="E768" s="17"/>
      <c r="G768" s="39"/>
      <c r="H768" s="17"/>
      <c r="I768" s="17"/>
      <c r="O768" s="100"/>
      <c r="P768" s="15"/>
      <c r="Q768" s="15"/>
      <c r="R768" s="17"/>
      <c r="S768" s="17"/>
      <c r="T768" s="17"/>
      <c r="U768" s="39"/>
      <c r="V768" s="17"/>
      <c r="W768" s="17"/>
    </row>
    <row r="769" spans="4:23" ht="12">
      <c r="D769" s="17"/>
      <c r="E769" s="17"/>
      <c r="H769" s="17"/>
      <c r="I769" s="17"/>
      <c r="O769" s="100"/>
      <c r="P769" s="15"/>
      <c r="Q769" s="15"/>
      <c r="R769" s="17"/>
      <c r="S769" s="17"/>
      <c r="T769" s="17"/>
      <c r="U769" s="40"/>
      <c r="V769" s="17"/>
      <c r="W769" s="17"/>
    </row>
    <row r="770" spans="4:23" ht="12">
      <c r="D770" s="17"/>
      <c r="E770" s="17"/>
      <c r="G770" s="39"/>
      <c r="H770" s="17"/>
      <c r="I770" s="17"/>
      <c r="O770" s="100"/>
      <c r="P770" s="15"/>
      <c r="Q770" s="15"/>
      <c r="R770" s="17"/>
      <c r="S770" s="17"/>
      <c r="T770" s="17"/>
      <c r="U770" s="39"/>
      <c r="V770" s="17"/>
      <c r="W770" s="17"/>
    </row>
    <row r="771" spans="4:23" ht="12">
      <c r="D771" s="17"/>
      <c r="E771" s="17"/>
      <c r="G771" s="39"/>
      <c r="H771" s="17"/>
      <c r="I771" s="17"/>
      <c r="O771" s="100"/>
      <c r="P771" s="15"/>
      <c r="Q771" s="15"/>
      <c r="R771" s="17"/>
      <c r="S771" s="17"/>
      <c r="T771" s="17"/>
      <c r="U771" s="39"/>
      <c r="V771" s="17"/>
      <c r="W771" s="17"/>
    </row>
    <row r="772" spans="4:23" ht="12">
      <c r="D772" s="17"/>
      <c r="E772" s="17"/>
      <c r="G772" s="39"/>
      <c r="H772" s="17"/>
      <c r="I772" s="17"/>
      <c r="O772" s="100"/>
      <c r="P772" s="15"/>
      <c r="Q772" s="15"/>
      <c r="R772" s="17"/>
      <c r="S772" s="17"/>
      <c r="T772" s="17"/>
      <c r="U772" s="39"/>
      <c r="V772" s="17"/>
      <c r="W772" s="17"/>
    </row>
    <row r="773" spans="4:23" ht="12">
      <c r="D773" s="17"/>
      <c r="E773" s="17"/>
      <c r="G773" s="39"/>
      <c r="H773" s="17"/>
      <c r="I773" s="17"/>
      <c r="O773" s="100"/>
      <c r="P773" s="15"/>
      <c r="Q773" s="15"/>
      <c r="R773" s="17"/>
      <c r="S773" s="17"/>
      <c r="T773" s="17"/>
      <c r="U773" s="39"/>
      <c r="V773" s="17"/>
      <c r="W773" s="17"/>
    </row>
    <row r="774" spans="4:23" ht="12">
      <c r="D774" s="17"/>
      <c r="E774" s="17"/>
      <c r="G774" s="39"/>
      <c r="H774" s="17"/>
      <c r="I774" s="17"/>
      <c r="O774" s="100"/>
      <c r="P774" s="15"/>
      <c r="Q774" s="15"/>
      <c r="R774" s="17"/>
      <c r="S774" s="17"/>
      <c r="T774" s="17"/>
      <c r="U774" s="39"/>
      <c r="V774" s="17"/>
      <c r="W774" s="17"/>
    </row>
    <row r="775" spans="4:23" ht="12">
      <c r="D775" s="17"/>
      <c r="E775" s="17"/>
      <c r="G775" s="39"/>
      <c r="H775" s="17"/>
      <c r="I775" s="17"/>
      <c r="O775" s="100"/>
      <c r="P775" s="15"/>
      <c r="Q775" s="15"/>
      <c r="R775" s="17"/>
      <c r="S775" s="17"/>
      <c r="T775" s="17"/>
      <c r="U775" s="39"/>
      <c r="V775" s="17"/>
      <c r="W775" s="17"/>
    </row>
    <row r="776" spans="4:23" ht="12">
      <c r="D776" s="17"/>
      <c r="E776" s="17"/>
      <c r="G776" s="39"/>
      <c r="H776" s="17"/>
      <c r="I776" s="17"/>
      <c r="O776" s="100"/>
      <c r="P776" s="15"/>
      <c r="Q776" s="15"/>
      <c r="R776" s="17"/>
      <c r="S776" s="17"/>
      <c r="T776" s="17"/>
      <c r="U776" s="39"/>
      <c r="V776" s="17"/>
      <c r="W776" s="17"/>
    </row>
    <row r="777" spans="4:23" ht="12">
      <c r="D777" s="17"/>
      <c r="E777" s="17"/>
      <c r="H777" s="17"/>
      <c r="I777" s="17"/>
      <c r="O777" s="100"/>
      <c r="P777" s="15"/>
      <c r="Q777" s="15"/>
      <c r="R777" s="17"/>
      <c r="S777" s="17"/>
      <c r="T777" s="17"/>
      <c r="U777" s="40"/>
      <c r="V777" s="17"/>
      <c r="W777" s="17"/>
    </row>
    <row r="778" spans="4:23" ht="12">
      <c r="D778" s="17"/>
      <c r="E778" s="17"/>
      <c r="G778" s="39"/>
      <c r="H778" s="17"/>
      <c r="I778" s="17"/>
      <c r="O778" s="100"/>
      <c r="P778" s="15"/>
      <c r="Q778" s="15"/>
      <c r="R778" s="17"/>
      <c r="S778" s="17"/>
      <c r="T778" s="17"/>
      <c r="U778" s="39"/>
      <c r="V778" s="17"/>
      <c r="W778" s="17"/>
    </row>
    <row r="779" spans="4:23" ht="12">
      <c r="D779" s="17"/>
      <c r="E779" s="17"/>
      <c r="G779" s="39"/>
      <c r="H779" s="17"/>
      <c r="I779" s="17"/>
      <c r="O779" s="100"/>
      <c r="P779" s="15"/>
      <c r="Q779" s="15"/>
      <c r="R779" s="17"/>
      <c r="S779" s="17"/>
      <c r="T779" s="17"/>
      <c r="U779" s="39"/>
      <c r="V779" s="17"/>
      <c r="W779" s="17"/>
    </row>
    <row r="780" spans="4:23" ht="12">
      <c r="D780" s="17"/>
      <c r="E780" s="17"/>
      <c r="G780" s="39"/>
      <c r="H780" s="17"/>
      <c r="I780" s="17"/>
      <c r="O780" s="100"/>
      <c r="P780" s="15"/>
      <c r="Q780" s="15"/>
      <c r="R780" s="17"/>
      <c r="S780" s="17"/>
      <c r="T780" s="17"/>
      <c r="U780" s="39"/>
      <c r="V780" s="17"/>
      <c r="W780" s="17"/>
    </row>
    <row r="781" spans="4:23" ht="12">
      <c r="D781" s="41"/>
      <c r="G781" s="39"/>
      <c r="O781" s="100"/>
      <c r="P781" s="15"/>
      <c r="Q781" s="15"/>
      <c r="R781" s="41"/>
      <c r="S781" s="41"/>
      <c r="T781" s="17"/>
      <c r="U781" s="39"/>
      <c r="V781" s="41"/>
      <c r="W781" s="41"/>
    </row>
    <row r="782" spans="4:23" ht="12">
      <c r="D782" s="41"/>
      <c r="G782" s="39"/>
      <c r="H782" s="17"/>
      <c r="I782" s="17"/>
      <c r="O782" s="100"/>
      <c r="P782" s="15"/>
      <c r="Q782" s="15"/>
      <c r="R782" s="41"/>
      <c r="S782" s="41"/>
      <c r="T782" s="17"/>
      <c r="U782" s="39"/>
      <c r="V782" s="17"/>
      <c r="W782" s="17"/>
    </row>
    <row r="783" spans="4:23" ht="12">
      <c r="D783" s="17"/>
      <c r="E783" s="17"/>
      <c r="G783" s="39"/>
      <c r="H783" s="17"/>
      <c r="I783" s="17"/>
      <c r="O783" s="100"/>
      <c r="P783" s="15"/>
      <c r="Q783" s="15"/>
      <c r="R783" s="17"/>
      <c r="S783" s="17"/>
      <c r="T783" s="17"/>
      <c r="U783" s="39"/>
      <c r="V783" s="17"/>
      <c r="W783" s="17"/>
    </row>
    <row r="784" spans="4:23" ht="12">
      <c r="D784" s="17"/>
      <c r="E784" s="17"/>
      <c r="G784" s="39"/>
      <c r="H784" s="17"/>
      <c r="I784" s="17"/>
      <c r="O784" s="100"/>
      <c r="P784" s="15"/>
      <c r="Q784" s="15"/>
      <c r="R784" s="17"/>
      <c r="S784" s="17"/>
      <c r="T784" s="17"/>
      <c r="U784" s="39"/>
      <c r="V784" s="17"/>
      <c r="W784" s="17"/>
    </row>
    <row r="785" spans="4:23" ht="12">
      <c r="D785" s="17"/>
      <c r="E785" s="17"/>
      <c r="G785" s="39"/>
      <c r="H785" s="17"/>
      <c r="I785" s="17"/>
      <c r="O785" s="100"/>
      <c r="P785" s="15"/>
      <c r="Q785" s="15"/>
      <c r="R785" s="17"/>
      <c r="S785" s="17"/>
      <c r="T785" s="17"/>
      <c r="U785" s="39"/>
      <c r="V785" s="17"/>
      <c r="W785" s="17"/>
    </row>
    <row r="786" spans="4:23" ht="12">
      <c r="D786" s="17"/>
      <c r="E786" s="17"/>
      <c r="G786" s="39"/>
      <c r="H786" s="17"/>
      <c r="I786" s="17"/>
      <c r="O786" s="100"/>
      <c r="P786" s="15"/>
      <c r="Q786" s="15"/>
      <c r="R786" s="17"/>
      <c r="S786" s="17"/>
      <c r="T786" s="17"/>
      <c r="U786" s="39"/>
      <c r="V786" s="17"/>
      <c r="W786" s="17"/>
    </row>
    <row r="787" spans="4:23" ht="12">
      <c r="D787" s="41"/>
      <c r="G787" s="39"/>
      <c r="O787" s="100"/>
      <c r="P787" s="15"/>
      <c r="Q787" s="15"/>
      <c r="R787" s="41"/>
      <c r="S787" s="41"/>
      <c r="T787" s="17"/>
      <c r="U787" s="39"/>
      <c r="V787" s="41"/>
      <c r="W787" s="41"/>
    </row>
    <row r="788" spans="4:23" ht="12">
      <c r="D788" s="17"/>
      <c r="E788" s="17"/>
      <c r="G788" s="39"/>
      <c r="H788" s="17"/>
      <c r="I788" s="17"/>
      <c r="O788" s="100"/>
      <c r="P788" s="15"/>
      <c r="Q788" s="15"/>
      <c r="R788" s="17"/>
      <c r="S788" s="17"/>
      <c r="T788" s="17"/>
      <c r="U788" s="39"/>
      <c r="V788" s="17"/>
      <c r="W788" s="17"/>
    </row>
    <row r="789" spans="4:23" ht="12">
      <c r="D789" s="17"/>
      <c r="E789" s="17"/>
      <c r="G789" s="39"/>
      <c r="H789" s="17"/>
      <c r="I789" s="17"/>
      <c r="O789" s="100"/>
      <c r="P789" s="15"/>
      <c r="Q789" s="15"/>
      <c r="R789" s="17"/>
      <c r="S789" s="17"/>
      <c r="T789" s="17"/>
      <c r="U789" s="39"/>
      <c r="V789" s="17"/>
      <c r="W789" s="17"/>
    </row>
    <row r="790" spans="4:23" ht="12">
      <c r="D790" s="17"/>
      <c r="E790" s="17"/>
      <c r="G790" s="39"/>
      <c r="H790" s="17"/>
      <c r="I790" s="17"/>
      <c r="O790" s="100"/>
      <c r="P790" s="15"/>
      <c r="Q790" s="15"/>
      <c r="R790" s="17"/>
      <c r="S790" s="17"/>
      <c r="T790" s="17"/>
      <c r="U790" s="39"/>
      <c r="V790" s="17"/>
      <c r="W790" s="17"/>
    </row>
    <row r="791" spans="4:23" ht="12">
      <c r="D791" s="17"/>
      <c r="E791" s="17"/>
      <c r="G791" s="39"/>
      <c r="H791" s="17"/>
      <c r="I791" s="17"/>
      <c r="O791" s="100"/>
      <c r="P791" s="15"/>
      <c r="Q791" s="15"/>
      <c r="R791" s="17"/>
      <c r="S791" s="17"/>
      <c r="T791" s="17"/>
      <c r="U791" s="39"/>
      <c r="V791" s="17"/>
      <c r="W791" s="17"/>
    </row>
    <row r="792" spans="4:23" ht="12">
      <c r="D792" s="17"/>
      <c r="E792" s="17"/>
      <c r="G792" s="39"/>
      <c r="H792" s="17"/>
      <c r="I792" s="17"/>
      <c r="O792" s="100"/>
      <c r="P792" s="15"/>
      <c r="Q792" s="15"/>
      <c r="R792" s="17"/>
      <c r="S792" s="17"/>
      <c r="T792" s="17"/>
      <c r="U792" s="39"/>
      <c r="V792" s="17"/>
      <c r="W792" s="17"/>
    </row>
    <row r="793" spans="4:23" ht="12">
      <c r="D793" s="17"/>
      <c r="E793" s="17"/>
      <c r="G793" s="39"/>
      <c r="H793" s="17"/>
      <c r="I793" s="17"/>
      <c r="O793" s="100"/>
      <c r="P793" s="15"/>
      <c r="Q793" s="15"/>
      <c r="R793" s="17"/>
      <c r="S793" s="17"/>
      <c r="T793" s="17"/>
      <c r="U793" s="39"/>
      <c r="V793" s="17"/>
      <c r="W793" s="17"/>
    </row>
    <row r="794" spans="4:23" ht="12">
      <c r="D794" s="41"/>
      <c r="G794" s="39"/>
      <c r="H794" s="17"/>
      <c r="I794" s="17"/>
      <c r="O794" s="100"/>
      <c r="P794" s="15"/>
      <c r="Q794" s="15"/>
      <c r="R794" s="41"/>
      <c r="S794" s="41"/>
      <c r="T794" s="17"/>
      <c r="U794" s="39"/>
      <c r="V794" s="17"/>
      <c r="W794" s="17"/>
    </row>
    <row r="795" spans="4:23" ht="12">
      <c r="D795" s="41"/>
      <c r="O795" s="100"/>
      <c r="P795" s="15"/>
      <c r="Q795" s="15"/>
      <c r="R795" s="41"/>
      <c r="S795" s="41"/>
      <c r="T795" s="17"/>
      <c r="U795" s="40"/>
      <c r="V795" s="41"/>
      <c r="W795" s="41"/>
    </row>
    <row r="796" spans="4:23" ht="12">
      <c r="D796" s="41"/>
      <c r="G796" s="39"/>
      <c r="O796" s="100"/>
      <c r="P796" s="15"/>
      <c r="Q796" s="15"/>
      <c r="R796" s="41"/>
      <c r="S796" s="41"/>
      <c r="T796" s="17"/>
      <c r="U796" s="39"/>
      <c r="V796" s="41"/>
      <c r="W796" s="41"/>
    </row>
    <row r="797" spans="4:23" ht="12">
      <c r="D797" s="17"/>
      <c r="E797" s="17"/>
      <c r="G797" s="39"/>
      <c r="H797" s="17"/>
      <c r="I797" s="17"/>
      <c r="O797" s="100"/>
      <c r="P797" s="15"/>
      <c r="Q797" s="15"/>
      <c r="R797" s="17"/>
      <c r="S797" s="17"/>
      <c r="T797" s="17"/>
      <c r="U797" s="39"/>
      <c r="V797" s="17"/>
      <c r="W797" s="17"/>
    </row>
    <row r="798" spans="4:23" ht="12">
      <c r="D798" s="17"/>
      <c r="E798" s="17"/>
      <c r="G798" s="39"/>
      <c r="H798" s="17"/>
      <c r="I798" s="17"/>
      <c r="O798" s="100"/>
      <c r="P798" s="15"/>
      <c r="Q798" s="15"/>
      <c r="R798" s="17"/>
      <c r="S798" s="17"/>
      <c r="T798" s="17"/>
      <c r="U798" s="39"/>
      <c r="V798" s="17"/>
      <c r="W798" s="17"/>
    </row>
    <row r="799" spans="4:23" ht="12">
      <c r="D799" s="17"/>
      <c r="E799" s="17"/>
      <c r="G799" s="39"/>
      <c r="H799" s="17"/>
      <c r="I799" s="17"/>
      <c r="O799" s="100"/>
      <c r="P799" s="15"/>
      <c r="Q799" s="15"/>
      <c r="R799" s="17"/>
      <c r="S799" s="17"/>
      <c r="T799" s="17"/>
      <c r="U799" s="39"/>
      <c r="V799" s="17"/>
      <c r="W799" s="17"/>
    </row>
    <row r="800" spans="4:23" ht="12">
      <c r="D800" s="17"/>
      <c r="E800" s="17"/>
      <c r="G800" s="39"/>
      <c r="H800" s="17"/>
      <c r="I800" s="17"/>
      <c r="O800" s="100"/>
      <c r="P800" s="15"/>
      <c r="Q800" s="15"/>
      <c r="R800" s="17"/>
      <c r="S800" s="17"/>
      <c r="T800" s="17"/>
      <c r="U800" s="39"/>
      <c r="V800" s="17"/>
      <c r="W800" s="17"/>
    </row>
    <row r="801" spans="4:23" ht="12">
      <c r="D801" s="17"/>
      <c r="E801" s="17"/>
      <c r="H801" s="17"/>
      <c r="I801" s="17"/>
      <c r="O801" s="100"/>
      <c r="P801" s="15"/>
      <c r="Q801" s="15"/>
      <c r="R801" s="17"/>
      <c r="S801" s="17"/>
      <c r="T801" s="17"/>
      <c r="U801" s="40"/>
      <c r="V801" s="17"/>
      <c r="W801" s="17"/>
    </row>
    <row r="802" spans="4:23" ht="12">
      <c r="D802" s="17"/>
      <c r="E802" s="17"/>
      <c r="G802" s="39"/>
      <c r="H802" s="17"/>
      <c r="I802" s="17"/>
      <c r="O802" s="100"/>
      <c r="P802" s="15"/>
      <c r="Q802" s="15"/>
      <c r="R802" s="17"/>
      <c r="S802" s="17"/>
      <c r="T802" s="17"/>
      <c r="U802" s="39"/>
      <c r="V802" s="17"/>
      <c r="W802" s="17"/>
    </row>
    <row r="803" spans="4:23" ht="12">
      <c r="D803" s="17"/>
      <c r="E803" s="17"/>
      <c r="G803" s="39"/>
      <c r="H803" s="17"/>
      <c r="I803" s="17"/>
      <c r="O803" s="100"/>
      <c r="P803" s="15"/>
      <c r="Q803" s="15"/>
      <c r="R803" s="17"/>
      <c r="S803" s="17"/>
      <c r="T803" s="17"/>
      <c r="U803" s="39"/>
      <c r="V803" s="17"/>
      <c r="W803" s="17"/>
    </row>
    <row r="804" spans="4:23" ht="12">
      <c r="D804" s="17"/>
      <c r="E804" s="17"/>
      <c r="G804" s="39"/>
      <c r="H804" s="17"/>
      <c r="I804" s="17"/>
      <c r="O804" s="100"/>
      <c r="P804" s="15"/>
      <c r="Q804" s="15"/>
      <c r="R804" s="17"/>
      <c r="S804" s="17"/>
      <c r="T804" s="17"/>
      <c r="U804" s="39"/>
      <c r="V804" s="17"/>
      <c r="W804" s="17"/>
    </row>
    <row r="805" spans="4:23" ht="12">
      <c r="D805" s="17"/>
      <c r="E805" s="17"/>
      <c r="H805" s="17"/>
      <c r="I805" s="17"/>
      <c r="O805" s="100"/>
      <c r="P805" s="15"/>
      <c r="Q805" s="15"/>
      <c r="R805" s="17"/>
      <c r="S805" s="17"/>
      <c r="T805" s="17"/>
      <c r="U805" s="40"/>
      <c r="V805" s="17"/>
      <c r="W805" s="17"/>
    </row>
    <row r="806" spans="4:23" ht="12">
      <c r="D806" s="17"/>
      <c r="E806" s="17"/>
      <c r="G806" s="39"/>
      <c r="H806" s="17"/>
      <c r="I806" s="17"/>
      <c r="O806" s="100"/>
      <c r="P806" s="15"/>
      <c r="Q806" s="15"/>
      <c r="R806" s="17"/>
      <c r="S806" s="17"/>
      <c r="T806" s="17"/>
      <c r="U806" s="39"/>
      <c r="V806" s="17"/>
      <c r="W806" s="17"/>
    </row>
    <row r="807" spans="4:23" ht="12">
      <c r="D807" s="17"/>
      <c r="E807" s="17"/>
      <c r="G807" s="39"/>
      <c r="H807" s="17"/>
      <c r="I807" s="17"/>
      <c r="O807" s="100"/>
      <c r="P807" s="15"/>
      <c r="Q807" s="15"/>
      <c r="R807" s="17"/>
      <c r="S807" s="17"/>
      <c r="T807" s="17"/>
      <c r="U807" s="39"/>
      <c r="V807" s="17"/>
      <c r="W807" s="17"/>
    </row>
    <row r="808" spans="4:23" ht="12">
      <c r="D808" s="41"/>
      <c r="G808" s="39"/>
      <c r="O808" s="100"/>
      <c r="P808" s="15"/>
      <c r="Q808" s="15"/>
      <c r="R808" s="41"/>
      <c r="S808" s="41"/>
      <c r="T808" s="17"/>
      <c r="U808" s="39"/>
      <c r="V808" s="41"/>
      <c r="W808" s="41"/>
    </row>
    <row r="809" spans="4:23" ht="12">
      <c r="D809" s="17"/>
      <c r="E809" s="17"/>
      <c r="G809" s="39"/>
      <c r="H809" s="17"/>
      <c r="I809" s="17"/>
      <c r="O809" s="100"/>
      <c r="P809" s="15"/>
      <c r="Q809" s="15"/>
      <c r="R809" s="17"/>
      <c r="S809" s="17"/>
      <c r="T809" s="17"/>
      <c r="U809" s="39"/>
      <c r="V809" s="17"/>
      <c r="W809" s="17"/>
    </row>
    <row r="810" spans="4:23" ht="12">
      <c r="D810" s="41"/>
      <c r="O810" s="100"/>
      <c r="P810" s="15"/>
      <c r="Q810" s="15"/>
      <c r="R810" s="41"/>
      <c r="S810" s="41"/>
      <c r="T810" s="17"/>
      <c r="U810" s="40"/>
      <c r="V810" s="41"/>
      <c r="W810" s="41"/>
    </row>
    <row r="811" spans="4:23" ht="12">
      <c r="D811" s="17"/>
      <c r="E811" s="17"/>
      <c r="G811" s="39"/>
      <c r="H811" s="17"/>
      <c r="I811" s="17"/>
      <c r="O811" s="100"/>
      <c r="P811" s="15"/>
      <c r="Q811" s="15"/>
      <c r="R811" s="17"/>
      <c r="S811" s="17"/>
      <c r="T811" s="17"/>
      <c r="U811" s="39"/>
      <c r="V811" s="17"/>
      <c r="W811" s="17"/>
    </row>
    <row r="812" spans="4:23" ht="12">
      <c r="D812" s="17"/>
      <c r="E812" s="17"/>
      <c r="G812" s="39"/>
      <c r="H812" s="17"/>
      <c r="I812" s="17"/>
      <c r="O812" s="100"/>
      <c r="P812" s="15"/>
      <c r="Q812" s="15"/>
      <c r="R812" s="17"/>
      <c r="S812" s="17"/>
      <c r="T812" s="17"/>
      <c r="U812" s="39"/>
      <c r="V812" s="17"/>
      <c r="W812" s="17"/>
    </row>
    <row r="813" spans="4:23" ht="12">
      <c r="D813" s="17"/>
      <c r="E813" s="17"/>
      <c r="G813" s="39"/>
      <c r="H813" s="17"/>
      <c r="I813" s="17"/>
      <c r="O813" s="100"/>
      <c r="P813" s="15"/>
      <c r="Q813" s="15"/>
      <c r="R813" s="17"/>
      <c r="S813" s="17"/>
      <c r="T813" s="17"/>
      <c r="U813" s="39"/>
      <c r="V813" s="17"/>
      <c r="W813" s="17"/>
    </row>
    <row r="814" spans="4:23" ht="12">
      <c r="D814" s="17"/>
      <c r="E814" s="17"/>
      <c r="G814" s="39"/>
      <c r="I814" s="17"/>
      <c r="O814" s="100"/>
      <c r="P814" s="15"/>
      <c r="Q814" s="15"/>
      <c r="R814" s="17"/>
      <c r="S814" s="17"/>
      <c r="T814" s="17"/>
      <c r="U814" s="39"/>
      <c r="V814" s="41"/>
      <c r="W814" s="17"/>
    </row>
    <row r="815" spans="4:23" ht="12">
      <c r="D815" s="41"/>
      <c r="O815" s="100"/>
      <c r="P815" s="15"/>
      <c r="Q815" s="15"/>
      <c r="R815" s="41"/>
      <c r="S815" s="41"/>
      <c r="T815" s="17"/>
      <c r="U815" s="40"/>
      <c r="V815" s="41"/>
      <c r="W815" s="41"/>
    </row>
    <row r="816" spans="4:23" ht="12">
      <c r="D816" s="17"/>
      <c r="E816" s="17"/>
      <c r="G816" s="39"/>
      <c r="H816" s="17"/>
      <c r="I816" s="17"/>
      <c r="O816" s="100"/>
      <c r="P816" s="15"/>
      <c r="Q816" s="15"/>
      <c r="R816" s="17"/>
      <c r="S816" s="17"/>
      <c r="T816" s="17"/>
      <c r="U816" s="39"/>
      <c r="V816" s="17"/>
      <c r="W816" s="17"/>
    </row>
    <row r="817" spans="4:23" ht="12">
      <c r="D817" s="17"/>
      <c r="E817" s="17"/>
      <c r="G817" s="39"/>
      <c r="H817" s="17"/>
      <c r="I817" s="17"/>
      <c r="O817" s="100"/>
      <c r="P817" s="15"/>
      <c r="Q817" s="15"/>
      <c r="R817" s="17"/>
      <c r="S817" s="17"/>
      <c r="T817" s="17"/>
      <c r="U817" s="39"/>
      <c r="V817" s="17"/>
      <c r="W817" s="17"/>
    </row>
    <row r="818" spans="4:23" ht="12">
      <c r="D818" s="17"/>
      <c r="E818" s="17"/>
      <c r="G818" s="39"/>
      <c r="H818" s="17"/>
      <c r="I818" s="17"/>
      <c r="O818" s="100"/>
      <c r="P818" s="15"/>
      <c r="Q818" s="15"/>
      <c r="R818" s="17"/>
      <c r="S818" s="17"/>
      <c r="T818" s="17"/>
      <c r="U818" s="39"/>
      <c r="V818" s="17"/>
      <c r="W818" s="17"/>
    </row>
    <row r="819" spans="4:23" ht="12">
      <c r="D819" s="41"/>
      <c r="G819" s="39"/>
      <c r="O819" s="100"/>
      <c r="P819" s="15"/>
      <c r="Q819" s="15"/>
      <c r="R819" s="41"/>
      <c r="S819" s="41"/>
      <c r="T819" s="17"/>
      <c r="U819" s="39"/>
      <c r="V819" s="41"/>
      <c r="W819" s="41"/>
    </row>
    <row r="820" spans="4:23" ht="12">
      <c r="D820" s="41"/>
      <c r="G820" s="39"/>
      <c r="O820" s="100"/>
      <c r="P820" s="15"/>
      <c r="Q820" s="15"/>
      <c r="R820" s="41"/>
      <c r="S820" s="41"/>
      <c r="T820" s="17"/>
      <c r="U820" s="39"/>
      <c r="V820" s="41"/>
      <c r="W820" s="41"/>
    </row>
    <row r="821" spans="4:23" ht="12">
      <c r="D821" s="17"/>
      <c r="E821" s="17"/>
      <c r="G821" s="39"/>
      <c r="H821" s="17"/>
      <c r="I821" s="17"/>
      <c r="O821" s="100"/>
      <c r="P821" s="15"/>
      <c r="Q821" s="15"/>
      <c r="R821" s="17"/>
      <c r="S821" s="17"/>
      <c r="T821" s="17"/>
      <c r="U821" s="39"/>
      <c r="V821" s="17"/>
      <c r="W821" s="17"/>
    </row>
    <row r="822" spans="4:23" ht="12">
      <c r="D822" s="17"/>
      <c r="E822" s="17"/>
      <c r="G822" s="39"/>
      <c r="H822" s="17"/>
      <c r="I822" s="17"/>
      <c r="O822" s="100"/>
      <c r="P822" s="15"/>
      <c r="Q822" s="15"/>
      <c r="R822" s="17"/>
      <c r="S822" s="17"/>
      <c r="T822" s="17"/>
      <c r="U822" s="39"/>
      <c r="V822" s="17"/>
      <c r="W822" s="17"/>
    </row>
    <row r="823" spans="4:23" ht="12">
      <c r="D823" s="17"/>
      <c r="E823" s="17"/>
      <c r="G823" s="39"/>
      <c r="H823" s="17"/>
      <c r="I823" s="17"/>
      <c r="O823" s="100"/>
      <c r="P823" s="15"/>
      <c r="Q823" s="15"/>
      <c r="R823" s="17"/>
      <c r="S823" s="17"/>
      <c r="T823" s="17"/>
      <c r="U823" s="39"/>
      <c r="V823" s="17"/>
      <c r="W823" s="17"/>
    </row>
    <row r="824" spans="4:23" ht="12">
      <c r="D824" s="17"/>
      <c r="E824" s="17"/>
      <c r="G824" s="39"/>
      <c r="H824" s="17"/>
      <c r="I824" s="17"/>
      <c r="O824" s="100"/>
      <c r="P824" s="15"/>
      <c r="Q824" s="15"/>
      <c r="R824" s="17"/>
      <c r="S824" s="17"/>
      <c r="T824" s="17"/>
      <c r="U824" s="39"/>
      <c r="V824" s="17"/>
      <c r="W824" s="17"/>
    </row>
    <row r="825" spans="4:23" ht="12">
      <c r="D825" s="17"/>
      <c r="E825" s="17"/>
      <c r="G825" s="39"/>
      <c r="H825" s="17"/>
      <c r="I825" s="17"/>
      <c r="O825" s="100"/>
      <c r="P825" s="15"/>
      <c r="Q825" s="15"/>
      <c r="R825" s="17"/>
      <c r="S825" s="17"/>
      <c r="T825" s="17"/>
      <c r="U825" s="39"/>
      <c r="V825" s="17"/>
      <c r="W825" s="17"/>
    </row>
    <row r="826" spans="4:23" ht="12">
      <c r="D826" s="17"/>
      <c r="E826" s="17"/>
      <c r="G826" s="39"/>
      <c r="H826" s="17"/>
      <c r="I826" s="17"/>
      <c r="O826" s="100"/>
      <c r="P826" s="15"/>
      <c r="Q826" s="15"/>
      <c r="R826" s="17"/>
      <c r="S826" s="17"/>
      <c r="T826" s="17"/>
      <c r="U826" s="39"/>
      <c r="V826" s="17"/>
      <c r="W826" s="17"/>
    </row>
    <row r="827" spans="4:23" ht="12">
      <c r="D827" s="17"/>
      <c r="E827" s="17"/>
      <c r="H827" s="17"/>
      <c r="I827" s="17"/>
      <c r="O827" s="100"/>
      <c r="P827" s="15"/>
      <c r="Q827" s="15"/>
      <c r="R827" s="17"/>
      <c r="S827" s="17"/>
      <c r="T827" s="17"/>
      <c r="U827" s="40"/>
      <c r="V827" s="17"/>
      <c r="W827" s="17"/>
    </row>
    <row r="828" spans="4:23" ht="12">
      <c r="D828" s="17"/>
      <c r="E828" s="17"/>
      <c r="G828" s="39"/>
      <c r="H828" s="17"/>
      <c r="I828" s="17"/>
      <c r="O828" s="100"/>
      <c r="P828" s="15"/>
      <c r="Q828" s="15"/>
      <c r="R828" s="17"/>
      <c r="S828" s="17"/>
      <c r="T828" s="17"/>
      <c r="U828" s="39"/>
      <c r="V828" s="17"/>
      <c r="W828" s="17"/>
    </row>
    <row r="829" spans="7:23" ht="12">
      <c r="G829" s="39"/>
      <c r="H829" s="17"/>
      <c r="I829" s="17"/>
      <c r="O829" s="100"/>
      <c r="P829" s="15"/>
      <c r="Q829" s="15"/>
      <c r="R829" s="42"/>
      <c r="S829" s="41"/>
      <c r="T829" s="17"/>
      <c r="U829" s="39"/>
      <c r="V829" s="17"/>
      <c r="W829" s="17"/>
    </row>
    <row r="830" spans="4:23" ht="12">
      <c r="D830" s="17"/>
      <c r="E830" s="17"/>
      <c r="G830" s="39"/>
      <c r="H830" s="17"/>
      <c r="I830" s="17"/>
      <c r="O830" s="100"/>
      <c r="P830" s="15"/>
      <c r="Q830" s="15"/>
      <c r="R830" s="17"/>
      <c r="S830" s="17"/>
      <c r="T830" s="17"/>
      <c r="U830" s="39"/>
      <c r="V830" s="17"/>
      <c r="W830" s="17"/>
    </row>
    <row r="831" spans="4:23" ht="12">
      <c r="D831" s="17"/>
      <c r="E831" s="17"/>
      <c r="G831" s="39"/>
      <c r="H831" s="17"/>
      <c r="I831" s="17"/>
      <c r="O831" s="100"/>
      <c r="P831" s="15"/>
      <c r="Q831" s="15"/>
      <c r="R831" s="17"/>
      <c r="S831" s="17"/>
      <c r="T831" s="17"/>
      <c r="U831" s="39"/>
      <c r="V831" s="17"/>
      <c r="W831" s="17"/>
    </row>
    <row r="832" spans="4:23" ht="12">
      <c r="D832" s="17"/>
      <c r="E832" s="17"/>
      <c r="G832" s="39"/>
      <c r="H832" s="17"/>
      <c r="I832" s="17"/>
      <c r="O832" s="100"/>
      <c r="P832" s="15"/>
      <c r="Q832" s="15"/>
      <c r="R832" s="17"/>
      <c r="S832" s="17"/>
      <c r="T832" s="17"/>
      <c r="U832" s="39"/>
      <c r="V832" s="17"/>
      <c r="W832" s="17"/>
    </row>
    <row r="833" spans="7:23" ht="12">
      <c r="G833" s="39"/>
      <c r="H833" s="17"/>
      <c r="I833" s="17"/>
      <c r="O833" s="100"/>
      <c r="P833" s="15"/>
      <c r="Q833" s="15"/>
      <c r="R833" s="42"/>
      <c r="S833" s="41"/>
      <c r="T833" s="17"/>
      <c r="U833" s="39"/>
      <c r="V833" s="17"/>
      <c r="W833" s="17"/>
    </row>
    <row r="834" spans="4:23" ht="12">
      <c r="D834" s="17"/>
      <c r="E834" s="17"/>
      <c r="G834" s="39"/>
      <c r="H834" s="17"/>
      <c r="I834" s="17"/>
      <c r="O834" s="100"/>
      <c r="P834" s="15"/>
      <c r="Q834" s="15"/>
      <c r="R834" s="17"/>
      <c r="S834" s="17"/>
      <c r="T834" s="17"/>
      <c r="U834" s="39"/>
      <c r="V834" s="17"/>
      <c r="W834" s="17"/>
    </row>
    <row r="835" spans="4:23" ht="12">
      <c r="D835" s="17"/>
      <c r="E835" s="17"/>
      <c r="G835" s="39"/>
      <c r="H835" s="17"/>
      <c r="I835" s="17"/>
      <c r="O835" s="100"/>
      <c r="P835" s="15"/>
      <c r="Q835" s="15"/>
      <c r="R835" s="17"/>
      <c r="S835" s="17"/>
      <c r="T835" s="17"/>
      <c r="U835" s="39"/>
      <c r="V835" s="17"/>
      <c r="W835" s="17"/>
    </row>
    <row r="836" spans="4:23" ht="12">
      <c r="D836" s="17"/>
      <c r="E836" s="17"/>
      <c r="G836" s="39"/>
      <c r="H836" s="17"/>
      <c r="I836" s="17"/>
      <c r="O836" s="100"/>
      <c r="P836" s="15"/>
      <c r="Q836" s="15"/>
      <c r="R836" s="17"/>
      <c r="S836" s="17"/>
      <c r="T836" s="17"/>
      <c r="U836" s="39"/>
      <c r="V836" s="17"/>
      <c r="W836" s="17"/>
    </row>
    <row r="837" spans="4:23" ht="12">
      <c r="D837" s="17"/>
      <c r="E837" s="17"/>
      <c r="G837" s="39"/>
      <c r="H837" s="17"/>
      <c r="I837" s="17"/>
      <c r="O837" s="100"/>
      <c r="P837" s="15"/>
      <c r="Q837" s="15"/>
      <c r="R837" s="17"/>
      <c r="S837" s="17"/>
      <c r="T837" s="17"/>
      <c r="U837" s="39"/>
      <c r="V837" s="17"/>
      <c r="W837" s="17"/>
    </row>
    <row r="838" spans="4:23" ht="12">
      <c r="D838" s="17"/>
      <c r="E838" s="17"/>
      <c r="H838" s="17"/>
      <c r="I838" s="17"/>
      <c r="O838" s="100"/>
      <c r="P838" s="15"/>
      <c r="Q838" s="15"/>
      <c r="R838" s="17"/>
      <c r="S838" s="17"/>
      <c r="T838" s="17"/>
      <c r="U838" s="40"/>
      <c r="V838" s="17"/>
      <c r="W838" s="17"/>
    </row>
    <row r="839" spans="4:23" ht="12">
      <c r="D839" s="41"/>
      <c r="O839" s="100"/>
      <c r="P839" s="15"/>
      <c r="Q839" s="15"/>
      <c r="R839" s="41"/>
      <c r="S839" s="41"/>
      <c r="T839" s="17"/>
      <c r="U839" s="40"/>
      <c r="V839" s="41"/>
      <c r="W839" s="41"/>
    </row>
    <row r="840" spans="4:23" ht="12">
      <c r="D840" s="17"/>
      <c r="E840" s="17"/>
      <c r="H840" s="17"/>
      <c r="I840" s="17"/>
      <c r="O840" s="100"/>
      <c r="P840" s="15"/>
      <c r="Q840" s="15"/>
      <c r="R840" s="17"/>
      <c r="S840" s="17"/>
      <c r="T840" s="17"/>
      <c r="U840" s="40"/>
      <c r="V840" s="17"/>
      <c r="W840" s="17"/>
    </row>
    <row r="841" spans="4:23" ht="12">
      <c r="D841" s="17"/>
      <c r="E841" s="17"/>
      <c r="H841" s="17"/>
      <c r="I841" s="17"/>
      <c r="O841" s="100"/>
      <c r="P841" s="15"/>
      <c r="Q841" s="15"/>
      <c r="R841" s="17"/>
      <c r="S841" s="17"/>
      <c r="T841" s="17"/>
      <c r="U841" s="40"/>
      <c r="V841" s="17"/>
      <c r="W841" s="17"/>
    </row>
    <row r="842" spans="4:23" ht="12">
      <c r="D842" s="41"/>
      <c r="G842" s="39"/>
      <c r="O842" s="100"/>
      <c r="P842" s="15"/>
      <c r="Q842" s="15"/>
      <c r="R842" s="41"/>
      <c r="S842" s="41"/>
      <c r="T842" s="17"/>
      <c r="U842" s="39"/>
      <c r="V842" s="41"/>
      <c r="W842" s="41"/>
    </row>
    <row r="843" spans="4:23" ht="12">
      <c r="D843" s="17"/>
      <c r="E843" s="17"/>
      <c r="G843" s="39"/>
      <c r="H843" s="17"/>
      <c r="I843" s="17"/>
      <c r="O843" s="100"/>
      <c r="P843" s="15"/>
      <c r="Q843" s="15"/>
      <c r="R843" s="17"/>
      <c r="S843" s="17"/>
      <c r="T843" s="17"/>
      <c r="U843" s="39"/>
      <c r="V843" s="17"/>
      <c r="W843" s="17"/>
    </row>
    <row r="844" spans="4:23" ht="12">
      <c r="D844" s="17"/>
      <c r="E844" s="17"/>
      <c r="G844" s="39"/>
      <c r="H844" s="17"/>
      <c r="I844" s="17"/>
      <c r="O844" s="100"/>
      <c r="P844" s="15"/>
      <c r="Q844" s="15"/>
      <c r="R844" s="17"/>
      <c r="S844" s="17"/>
      <c r="T844" s="17"/>
      <c r="U844" s="39"/>
      <c r="V844" s="17"/>
      <c r="W844" s="17"/>
    </row>
    <row r="845" spans="4:23" ht="12">
      <c r="D845" s="41"/>
      <c r="G845" s="39"/>
      <c r="O845" s="100"/>
      <c r="P845" s="15"/>
      <c r="Q845" s="15"/>
      <c r="R845" s="41"/>
      <c r="S845" s="41"/>
      <c r="T845" s="17"/>
      <c r="U845" s="39"/>
      <c r="V845" s="41"/>
      <c r="W845" s="41"/>
    </row>
    <row r="846" spans="4:23" ht="12">
      <c r="D846" s="41"/>
      <c r="G846" s="39"/>
      <c r="O846" s="100"/>
      <c r="P846" s="15"/>
      <c r="Q846" s="15"/>
      <c r="R846" s="41"/>
      <c r="S846" s="41"/>
      <c r="T846" s="17"/>
      <c r="U846" s="39"/>
      <c r="V846" s="41"/>
      <c r="W846" s="41"/>
    </row>
    <row r="847" spans="4:23" ht="12">
      <c r="D847" s="17"/>
      <c r="E847" s="17"/>
      <c r="G847" s="39"/>
      <c r="H847" s="17"/>
      <c r="I847" s="17"/>
      <c r="O847" s="100"/>
      <c r="P847" s="15"/>
      <c r="Q847" s="15"/>
      <c r="R847" s="17"/>
      <c r="S847" s="17"/>
      <c r="T847" s="17"/>
      <c r="U847" s="39"/>
      <c r="V847" s="17"/>
      <c r="W847" s="17"/>
    </row>
    <row r="848" spans="4:23" ht="12">
      <c r="D848" s="41"/>
      <c r="G848" s="39"/>
      <c r="O848" s="100"/>
      <c r="P848" s="15"/>
      <c r="Q848" s="15"/>
      <c r="R848" s="41"/>
      <c r="S848" s="41"/>
      <c r="T848" s="17"/>
      <c r="U848" s="39"/>
      <c r="V848" s="41"/>
      <c r="W848" s="41"/>
    </row>
    <row r="849" spans="4:23" ht="12">
      <c r="D849" s="41"/>
      <c r="G849" s="39"/>
      <c r="O849" s="100"/>
      <c r="P849" s="15"/>
      <c r="Q849" s="15"/>
      <c r="R849" s="41"/>
      <c r="S849" s="41"/>
      <c r="T849" s="17"/>
      <c r="U849" s="39"/>
      <c r="V849" s="41"/>
      <c r="W849" s="41"/>
    </row>
    <row r="850" spans="4:23" ht="12">
      <c r="D850" s="41"/>
      <c r="G850" s="39"/>
      <c r="O850" s="100"/>
      <c r="P850" s="15"/>
      <c r="Q850" s="15"/>
      <c r="R850" s="41"/>
      <c r="S850" s="41"/>
      <c r="T850" s="17"/>
      <c r="U850" s="39"/>
      <c r="V850" s="41"/>
      <c r="W850" s="41"/>
    </row>
    <row r="851" spans="4:23" ht="12">
      <c r="D851" s="17"/>
      <c r="E851" s="17"/>
      <c r="G851" s="39"/>
      <c r="H851" s="17"/>
      <c r="I851" s="17"/>
      <c r="O851" s="100"/>
      <c r="P851" s="15"/>
      <c r="Q851" s="15"/>
      <c r="R851" s="17"/>
      <c r="S851" s="17"/>
      <c r="T851" s="17"/>
      <c r="U851" s="39"/>
      <c r="V851" s="17"/>
      <c r="W851" s="17"/>
    </row>
    <row r="852" spans="4:23" ht="12">
      <c r="D852" s="41"/>
      <c r="G852" s="39"/>
      <c r="O852" s="100"/>
      <c r="P852" s="15"/>
      <c r="Q852" s="15"/>
      <c r="R852" s="41"/>
      <c r="S852" s="41"/>
      <c r="T852" s="17"/>
      <c r="U852" s="39"/>
      <c r="V852" s="41"/>
      <c r="W852" s="41"/>
    </row>
    <row r="853" spans="4:23" ht="12">
      <c r="D853" s="17"/>
      <c r="E853" s="17"/>
      <c r="G853" s="39"/>
      <c r="H853" s="17"/>
      <c r="I853" s="17"/>
      <c r="O853" s="100"/>
      <c r="P853" s="15"/>
      <c r="Q853" s="15"/>
      <c r="R853" s="17"/>
      <c r="S853" s="17"/>
      <c r="T853" s="17"/>
      <c r="U853" s="39"/>
      <c r="V853" s="17"/>
      <c r="W853" s="17"/>
    </row>
    <row r="854" spans="4:23" ht="12">
      <c r="D854" s="41"/>
      <c r="G854" s="39"/>
      <c r="O854" s="100"/>
      <c r="P854" s="15"/>
      <c r="Q854" s="15"/>
      <c r="R854" s="41"/>
      <c r="S854" s="41"/>
      <c r="T854" s="17"/>
      <c r="U854" s="39"/>
      <c r="V854" s="41"/>
      <c r="W854" s="41"/>
    </row>
    <row r="855" spans="4:23" ht="12">
      <c r="D855" s="17"/>
      <c r="E855" s="17"/>
      <c r="G855" s="39"/>
      <c r="H855" s="17"/>
      <c r="I855" s="17"/>
      <c r="O855" s="100"/>
      <c r="P855" s="15"/>
      <c r="Q855" s="15"/>
      <c r="R855" s="17"/>
      <c r="S855" s="17"/>
      <c r="T855" s="17"/>
      <c r="U855" s="39"/>
      <c r="V855" s="17"/>
      <c r="W855" s="17"/>
    </row>
    <row r="856" spans="4:23" ht="12">
      <c r="D856" s="41"/>
      <c r="G856" s="39"/>
      <c r="O856" s="100"/>
      <c r="P856" s="15"/>
      <c r="Q856" s="15"/>
      <c r="R856" s="41"/>
      <c r="S856" s="41"/>
      <c r="T856" s="17"/>
      <c r="U856" s="39"/>
      <c r="V856" s="41"/>
      <c r="W856" s="41"/>
    </row>
    <row r="857" spans="4:23" ht="12">
      <c r="D857" s="17"/>
      <c r="E857" s="17"/>
      <c r="G857" s="39"/>
      <c r="H857" s="17"/>
      <c r="I857" s="17"/>
      <c r="O857" s="100"/>
      <c r="P857" s="15"/>
      <c r="Q857" s="15"/>
      <c r="R857" s="17"/>
      <c r="S857" s="17"/>
      <c r="T857" s="17"/>
      <c r="U857" s="39"/>
      <c r="V857" s="17"/>
      <c r="W857" s="17"/>
    </row>
    <row r="858" spans="4:23" ht="12">
      <c r="D858" s="17"/>
      <c r="E858" s="17"/>
      <c r="G858" s="39"/>
      <c r="H858" s="17"/>
      <c r="I858" s="17"/>
      <c r="O858" s="100"/>
      <c r="P858" s="15"/>
      <c r="Q858" s="15"/>
      <c r="R858" s="17"/>
      <c r="S858" s="17"/>
      <c r="T858" s="17"/>
      <c r="U858" s="39"/>
      <c r="V858" s="17"/>
      <c r="W858" s="17"/>
    </row>
    <row r="859" spans="4:23" ht="12">
      <c r="D859" s="41"/>
      <c r="G859" s="39"/>
      <c r="O859" s="100"/>
      <c r="P859" s="15"/>
      <c r="Q859" s="15"/>
      <c r="R859" s="41"/>
      <c r="S859" s="41"/>
      <c r="T859" s="17"/>
      <c r="U859" s="39"/>
      <c r="V859" s="41"/>
      <c r="W859" s="41"/>
    </row>
    <row r="860" spans="4:23" ht="12">
      <c r="D860" s="41"/>
      <c r="G860" s="39"/>
      <c r="O860" s="100"/>
      <c r="P860" s="15"/>
      <c r="Q860" s="15"/>
      <c r="R860" s="41"/>
      <c r="S860" s="41"/>
      <c r="T860" s="17"/>
      <c r="U860" s="39"/>
      <c r="V860" s="41"/>
      <c r="W860" s="41"/>
    </row>
    <row r="861" spans="4:23" ht="12">
      <c r="D861" s="41"/>
      <c r="G861" s="39"/>
      <c r="O861" s="100"/>
      <c r="P861" s="15"/>
      <c r="Q861" s="15"/>
      <c r="R861" s="41"/>
      <c r="S861" s="41"/>
      <c r="T861" s="17"/>
      <c r="U861" s="39"/>
      <c r="V861" s="41"/>
      <c r="W861" s="41"/>
    </row>
    <row r="862" spans="4:23" ht="12">
      <c r="D862" s="17"/>
      <c r="E862" s="17"/>
      <c r="G862" s="39"/>
      <c r="H862" s="17"/>
      <c r="I862" s="17"/>
      <c r="O862" s="100"/>
      <c r="P862" s="15"/>
      <c r="Q862" s="15"/>
      <c r="R862" s="17"/>
      <c r="S862" s="17"/>
      <c r="T862" s="17"/>
      <c r="U862" s="39"/>
      <c r="V862" s="17"/>
      <c r="W862" s="17"/>
    </row>
    <row r="863" spans="4:23" ht="12">
      <c r="D863" s="41"/>
      <c r="G863" s="39"/>
      <c r="O863" s="100"/>
      <c r="P863" s="15"/>
      <c r="Q863" s="15"/>
      <c r="R863" s="41"/>
      <c r="S863" s="41"/>
      <c r="T863" s="17"/>
      <c r="U863" s="39"/>
      <c r="V863" s="41"/>
      <c r="W863" s="41"/>
    </row>
    <row r="864" spans="4:23" ht="12">
      <c r="D864" s="17"/>
      <c r="E864" s="17"/>
      <c r="G864" s="39"/>
      <c r="H864" s="17"/>
      <c r="I864" s="17"/>
      <c r="O864" s="100"/>
      <c r="P864" s="15"/>
      <c r="Q864" s="15"/>
      <c r="R864" s="17"/>
      <c r="S864" s="17"/>
      <c r="T864" s="17"/>
      <c r="U864" s="39"/>
      <c r="V864" s="17"/>
      <c r="W864" s="17"/>
    </row>
    <row r="865" spans="4:23" ht="12">
      <c r="D865" s="41"/>
      <c r="G865" s="39"/>
      <c r="O865" s="100"/>
      <c r="P865" s="15"/>
      <c r="Q865" s="15"/>
      <c r="R865" s="41"/>
      <c r="S865" s="41"/>
      <c r="T865" s="17"/>
      <c r="U865" s="39"/>
      <c r="V865" s="41"/>
      <c r="W865" s="41"/>
    </row>
    <row r="866" spans="4:23" ht="12">
      <c r="D866" s="41"/>
      <c r="G866" s="39"/>
      <c r="O866" s="100"/>
      <c r="P866" s="15"/>
      <c r="Q866" s="15"/>
      <c r="R866" s="41"/>
      <c r="S866" s="41"/>
      <c r="T866" s="17"/>
      <c r="U866" s="39"/>
      <c r="V866" s="41"/>
      <c r="W866" s="41"/>
    </row>
    <row r="867" spans="4:23" ht="12">
      <c r="D867" s="17"/>
      <c r="E867" s="17"/>
      <c r="G867" s="39"/>
      <c r="H867" s="17"/>
      <c r="I867" s="17"/>
      <c r="O867" s="100"/>
      <c r="P867" s="15"/>
      <c r="Q867" s="15"/>
      <c r="R867" s="17"/>
      <c r="S867" s="17"/>
      <c r="T867" s="17"/>
      <c r="U867" s="39"/>
      <c r="V867" s="17"/>
      <c r="W867" s="17"/>
    </row>
    <row r="868" spans="4:23" ht="12">
      <c r="D868" s="17"/>
      <c r="E868" s="17"/>
      <c r="G868" s="39"/>
      <c r="H868" s="17"/>
      <c r="I868" s="17"/>
      <c r="O868" s="100"/>
      <c r="P868" s="15"/>
      <c r="Q868" s="15"/>
      <c r="R868" s="17"/>
      <c r="S868" s="17"/>
      <c r="T868" s="17"/>
      <c r="U868" s="39"/>
      <c r="V868" s="17"/>
      <c r="W868" s="17"/>
    </row>
    <row r="869" spans="4:23" ht="12">
      <c r="D869" s="41"/>
      <c r="G869" s="39"/>
      <c r="O869" s="100"/>
      <c r="P869" s="15"/>
      <c r="Q869" s="15"/>
      <c r="R869" s="41"/>
      <c r="S869" s="41"/>
      <c r="T869" s="17"/>
      <c r="U869" s="39"/>
      <c r="V869" s="41"/>
      <c r="W869" s="41"/>
    </row>
    <row r="870" spans="4:23" ht="12">
      <c r="D870" s="17"/>
      <c r="E870" s="17"/>
      <c r="G870" s="39"/>
      <c r="H870" s="17"/>
      <c r="I870" s="17"/>
      <c r="O870" s="100"/>
      <c r="P870" s="15"/>
      <c r="Q870" s="15"/>
      <c r="R870" s="17"/>
      <c r="S870" s="17"/>
      <c r="T870" s="17"/>
      <c r="U870" s="39"/>
      <c r="V870" s="17"/>
      <c r="W870" s="17"/>
    </row>
    <row r="871" spans="4:23" ht="12">
      <c r="D871" s="41"/>
      <c r="G871" s="39"/>
      <c r="O871" s="100"/>
      <c r="P871" s="15"/>
      <c r="Q871" s="15"/>
      <c r="R871" s="41"/>
      <c r="S871" s="41"/>
      <c r="T871" s="17"/>
      <c r="U871" s="39"/>
      <c r="V871" s="41"/>
      <c r="W871" s="41"/>
    </row>
    <row r="872" spans="4:23" ht="12">
      <c r="D872" s="17"/>
      <c r="E872" s="17"/>
      <c r="G872" s="39"/>
      <c r="H872" s="17"/>
      <c r="I872" s="17"/>
      <c r="O872" s="100"/>
      <c r="P872" s="15"/>
      <c r="Q872" s="15"/>
      <c r="R872" s="17"/>
      <c r="S872" s="17"/>
      <c r="T872" s="17"/>
      <c r="U872" s="39"/>
      <c r="V872" s="17"/>
      <c r="W872" s="17"/>
    </row>
    <row r="873" spans="4:23" ht="12">
      <c r="D873" s="17"/>
      <c r="E873" s="17"/>
      <c r="H873" s="17"/>
      <c r="I873" s="17"/>
      <c r="O873" s="100"/>
      <c r="P873" s="15"/>
      <c r="Q873" s="15"/>
      <c r="R873" s="17"/>
      <c r="S873" s="17"/>
      <c r="T873" s="17"/>
      <c r="U873" s="40"/>
      <c r="V873" s="17"/>
      <c r="W873" s="17"/>
    </row>
    <row r="874" spans="4:23" ht="12">
      <c r="D874" s="17"/>
      <c r="E874" s="17"/>
      <c r="G874" s="39"/>
      <c r="H874" s="17"/>
      <c r="I874" s="17"/>
      <c r="O874" s="100"/>
      <c r="P874" s="15"/>
      <c r="Q874" s="15"/>
      <c r="R874" s="17"/>
      <c r="S874" s="17"/>
      <c r="T874" s="17"/>
      <c r="U874" s="39"/>
      <c r="V874" s="17"/>
      <c r="W874" s="17"/>
    </row>
    <row r="875" spans="4:23" ht="12">
      <c r="D875" s="17"/>
      <c r="E875" s="17"/>
      <c r="G875" s="39"/>
      <c r="H875" s="17"/>
      <c r="I875" s="17"/>
      <c r="O875" s="100"/>
      <c r="P875" s="15"/>
      <c r="Q875" s="15"/>
      <c r="R875" s="17"/>
      <c r="S875" s="17"/>
      <c r="T875" s="17"/>
      <c r="U875" s="39"/>
      <c r="V875" s="17"/>
      <c r="W875" s="17"/>
    </row>
    <row r="876" spans="4:23" ht="12">
      <c r="D876" s="17"/>
      <c r="E876" s="17"/>
      <c r="G876" s="39"/>
      <c r="H876" s="17"/>
      <c r="I876" s="17"/>
      <c r="O876" s="100"/>
      <c r="P876" s="15"/>
      <c r="Q876" s="15"/>
      <c r="R876" s="17"/>
      <c r="S876" s="17"/>
      <c r="T876" s="17"/>
      <c r="U876" s="39"/>
      <c r="V876" s="17"/>
      <c r="W876" s="17"/>
    </row>
    <row r="877" spans="4:23" ht="12">
      <c r="D877" s="17"/>
      <c r="E877" s="17"/>
      <c r="G877" s="39"/>
      <c r="H877" s="17"/>
      <c r="I877" s="17"/>
      <c r="O877" s="100"/>
      <c r="P877" s="15"/>
      <c r="Q877" s="15"/>
      <c r="R877" s="17"/>
      <c r="S877" s="17"/>
      <c r="T877" s="17"/>
      <c r="U877" s="39"/>
      <c r="V877" s="17"/>
      <c r="W877" s="17"/>
    </row>
    <row r="878" spans="4:23" ht="12">
      <c r="D878" s="17"/>
      <c r="E878" s="17"/>
      <c r="G878" s="39"/>
      <c r="H878" s="17"/>
      <c r="I878" s="17"/>
      <c r="O878" s="100"/>
      <c r="P878" s="15"/>
      <c r="Q878" s="15"/>
      <c r="R878" s="17"/>
      <c r="S878" s="17"/>
      <c r="T878" s="17"/>
      <c r="U878" s="39"/>
      <c r="V878" s="17"/>
      <c r="W878" s="17"/>
    </row>
    <row r="879" spans="4:23" ht="12">
      <c r="D879" s="41"/>
      <c r="G879" s="39"/>
      <c r="O879" s="100"/>
      <c r="P879" s="15"/>
      <c r="Q879" s="15"/>
      <c r="R879" s="41"/>
      <c r="S879" s="41"/>
      <c r="T879" s="17"/>
      <c r="U879" s="39"/>
      <c r="V879" s="41"/>
      <c r="W879" s="41"/>
    </row>
    <row r="880" spans="4:23" ht="12">
      <c r="D880" s="41"/>
      <c r="G880" s="39"/>
      <c r="O880" s="100"/>
      <c r="P880" s="15"/>
      <c r="Q880" s="15"/>
      <c r="R880" s="41"/>
      <c r="S880" s="41"/>
      <c r="T880" s="17"/>
      <c r="U880" s="39"/>
      <c r="V880" s="41"/>
      <c r="W880" s="41"/>
    </row>
    <row r="881" spans="4:23" ht="12">
      <c r="D881" s="41"/>
      <c r="G881" s="39"/>
      <c r="O881" s="100"/>
      <c r="P881" s="15"/>
      <c r="Q881" s="15"/>
      <c r="R881" s="41"/>
      <c r="S881" s="41"/>
      <c r="T881" s="17"/>
      <c r="U881" s="39"/>
      <c r="V881" s="41"/>
      <c r="W881" s="41"/>
    </row>
    <row r="882" spans="4:23" ht="12">
      <c r="D882" s="17"/>
      <c r="E882" s="17"/>
      <c r="G882" s="39"/>
      <c r="I882" s="17"/>
      <c r="O882" s="100"/>
      <c r="P882" s="15"/>
      <c r="Q882" s="15"/>
      <c r="R882" s="17"/>
      <c r="S882" s="17"/>
      <c r="T882" s="17"/>
      <c r="U882" s="39"/>
      <c r="V882" s="41"/>
      <c r="W882" s="17"/>
    </row>
    <row r="883" spans="4:23" ht="12">
      <c r="D883" s="17"/>
      <c r="E883" s="17"/>
      <c r="G883" s="39"/>
      <c r="I883" s="17"/>
      <c r="O883" s="100"/>
      <c r="P883" s="15"/>
      <c r="Q883" s="15"/>
      <c r="R883" s="17"/>
      <c r="S883" s="17"/>
      <c r="T883" s="17"/>
      <c r="U883" s="39"/>
      <c r="V883" s="41"/>
      <c r="W883" s="17"/>
    </row>
    <row r="884" spans="4:23" ht="12">
      <c r="D884" s="17"/>
      <c r="E884" s="17"/>
      <c r="G884" s="39"/>
      <c r="I884" s="17"/>
      <c r="O884" s="100"/>
      <c r="P884" s="15"/>
      <c r="Q884" s="15"/>
      <c r="R884" s="17"/>
      <c r="S884" s="17"/>
      <c r="T884" s="17"/>
      <c r="U884" s="39"/>
      <c r="V884" s="41"/>
      <c r="W884" s="17"/>
    </row>
    <row r="885" spans="4:23" ht="12">
      <c r="D885" s="17"/>
      <c r="E885" s="17"/>
      <c r="G885" s="39"/>
      <c r="I885" s="17"/>
      <c r="O885" s="100"/>
      <c r="P885" s="15"/>
      <c r="Q885" s="15"/>
      <c r="R885" s="17"/>
      <c r="S885" s="17"/>
      <c r="T885" s="17"/>
      <c r="U885" s="39"/>
      <c r="V885" s="41"/>
      <c r="W885" s="17"/>
    </row>
    <row r="886" spans="4:23" ht="12">
      <c r="D886" s="41"/>
      <c r="G886" s="39"/>
      <c r="O886" s="100"/>
      <c r="P886" s="15"/>
      <c r="Q886" s="15"/>
      <c r="R886" s="41"/>
      <c r="S886" s="41"/>
      <c r="T886" s="17"/>
      <c r="U886" s="39"/>
      <c r="V886" s="41"/>
      <c r="W886" s="41"/>
    </row>
    <row r="887" spans="4:23" ht="12">
      <c r="D887" s="17"/>
      <c r="E887" s="17"/>
      <c r="G887" s="39"/>
      <c r="I887" s="17"/>
      <c r="O887" s="100"/>
      <c r="P887" s="15"/>
      <c r="Q887" s="15"/>
      <c r="R887" s="17"/>
      <c r="S887" s="17"/>
      <c r="T887" s="17"/>
      <c r="U887" s="39"/>
      <c r="V887" s="41"/>
      <c r="W887" s="17"/>
    </row>
    <row r="888" spans="4:23" ht="12">
      <c r="D888" s="17"/>
      <c r="E888" s="17"/>
      <c r="G888" s="39"/>
      <c r="I888" s="17"/>
      <c r="O888" s="100"/>
      <c r="P888" s="15"/>
      <c r="Q888" s="15"/>
      <c r="R888" s="17"/>
      <c r="S888" s="17"/>
      <c r="T888" s="17"/>
      <c r="U888" s="39"/>
      <c r="V888" s="41"/>
      <c r="W888" s="17"/>
    </row>
    <row r="889" spans="4:23" ht="12">
      <c r="D889" s="41"/>
      <c r="G889" s="39"/>
      <c r="O889" s="100"/>
      <c r="P889" s="15"/>
      <c r="Q889" s="15"/>
      <c r="R889" s="41"/>
      <c r="S889" s="41"/>
      <c r="T889" s="17"/>
      <c r="U889" s="39"/>
      <c r="V889" s="41"/>
      <c r="W889" s="41"/>
    </row>
    <row r="890" spans="4:23" ht="12">
      <c r="D890" s="17"/>
      <c r="E890" s="17"/>
      <c r="G890" s="39"/>
      <c r="I890" s="17"/>
      <c r="O890" s="100"/>
      <c r="P890" s="15"/>
      <c r="Q890" s="15"/>
      <c r="R890" s="17"/>
      <c r="S890" s="17"/>
      <c r="T890" s="17"/>
      <c r="U890" s="39"/>
      <c r="V890" s="41"/>
      <c r="W890" s="17"/>
    </row>
    <row r="891" spans="4:23" ht="12">
      <c r="D891" s="17"/>
      <c r="E891" s="17"/>
      <c r="G891" s="39"/>
      <c r="I891" s="17"/>
      <c r="O891" s="100"/>
      <c r="P891" s="15"/>
      <c r="Q891" s="15"/>
      <c r="R891" s="17"/>
      <c r="S891" s="17"/>
      <c r="T891" s="17"/>
      <c r="U891" s="39"/>
      <c r="V891" s="41"/>
      <c r="W891" s="17"/>
    </row>
    <row r="892" spans="4:23" ht="12">
      <c r="D892" s="17"/>
      <c r="E892" s="17"/>
      <c r="G892" s="39"/>
      <c r="I892" s="17"/>
      <c r="O892" s="100"/>
      <c r="P892" s="15"/>
      <c r="Q892" s="15"/>
      <c r="R892" s="17"/>
      <c r="S892" s="17"/>
      <c r="T892" s="17"/>
      <c r="U892" s="39"/>
      <c r="V892" s="41"/>
      <c r="W892" s="17"/>
    </row>
    <row r="893" spans="4:23" ht="12">
      <c r="D893" s="17"/>
      <c r="E893" s="17"/>
      <c r="G893" s="39"/>
      <c r="I893" s="17"/>
      <c r="O893" s="100"/>
      <c r="P893" s="15"/>
      <c r="Q893" s="15"/>
      <c r="R893" s="17"/>
      <c r="S893" s="17"/>
      <c r="T893" s="17"/>
      <c r="U893" s="39"/>
      <c r="V893" s="41"/>
      <c r="W893" s="17"/>
    </row>
    <row r="894" spans="4:23" ht="12">
      <c r="D894" s="41"/>
      <c r="G894" s="39"/>
      <c r="O894" s="100"/>
      <c r="P894" s="15"/>
      <c r="Q894" s="15"/>
      <c r="R894" s="41"/>
      <c r="S894" s="41"/>
      <c r="T894" s="17"/>
      <c r="U894" s="39"/>
      <c r="V894" s="41"/>
      <c r="W894" s="41"/>
    </row>
    <row r="895" spans="4:23" ht="12">
      <c r="D895" s="41"/>
      <c r="G895" s="39"/>
      <c r="O895" s="100"/>
      <c r="P895" s="15"/>
      <c r="Q895" s="15"/>
      <c r="R895" s="41"/>
      <c r="S895" s="41"/>
      <c r="T895" s="17"/>
      <c r="U895" s="39"/>
      <c r="V895" s="41"/>
      <c r="W895" s="41"/>
    </row>
    <row r="896" spans="4:23" ht="12">
      <c r="D896" s="41"/>
      <c r="G896" s="39"/>
      <c r="O896" s="100"/>
      <c r="P896" s="15"/>
      <c r="Q896" s="15"/>
      <c r="R896" s="41"/>
      <c r="S896" s="41"/>
      <c r="T896" s="17"/>
      <c r="U896" s="39"/>
      <c r="V896" s="41"/>
      <c r="W896" s="41"/>
    </row>
    <row r="897" spans="4:23" ht="12">
      <c r="D897" s="17"/>
      <c r="E897" s="17"/>
      <c r="G897" s="39"/>
      <c r="I897" s="17"/>
      <c r="O897" s="100"/>
      <c r="P897" s="15"/>
      <c r="Q897" s="15"/>
      <c r="R897" s="17"/>
      <c r="S897" s="17"/>
      <c r="T897" s="17"/>
      <c r="U897" s="39"/>
      <c r="V897" s="41"/>
      <c r="W897" s="17"/>
    </row>
    <row r="898" spans="4:23" ht="12">
      <c r="D898" s="41"/>
      <c r="G898" s="39"/>
      <c r="O898" s="100"/>
      <c r="P898" s="15"/>
      <c r="Q898" s="15"/>
      <c r="R898" s="41"/>
      <c r="S898" s="41"/>
      <c r="T898" s="17"/>
      <c r="U898" s="39"/>
      <c r="V898" s="41"/>
      <c r="W898" s="41"/>
    </row>
    <row r="899" spans="4:23" ht="12">
      <c r="D899" s="17"/>
      <c r="E899" s="17"/>
      <c r="G899" s="39"/>
      <c r="I899" s="17"/>
      <c r="O899" s="100"/>
      <c r="P899" s="15"/>
      <c r="Q899" s="15"/>
      <c r="R899" s="17"/>
      <c r="S899" s="17"/>
      <c r="T899" s="17"/>
      <c r="U899" s="39"/>
      <c r="V899" s="41"/>
      <c r="W899" s="17"/>
    </row>
    <row r="900" spans="4:23" ht="12">
      <c r="D900" s="41"/>
      <c r="G900" s="39"/>
      <c r="O900" s="100"/>
      <c r="P900" s="15"/>
      <c r="Q900" s="15"/>
      <c r="R900" s="41"/>
      <c r="S900" s="41"/>
      <c r="T900" s="17"/>
      <c r="U900" s="39"/>
      <c r="V900" s="41"/>
      <c r="W900" s="41"/>
    </row>
    <row r="901" spans="4:23" ht="12">
      <c r="D901" s="17"/>
      <c r="E901" s="17"/>
      <c r="G901" s="39"/>
      <c r="I901" s="17"/>
      <c r="O901" s="100"/>
      <c r="P901" s="15"/>
      <c r="Q901" s="15"/>
      <c r="R901" s="17"/>
      <c r="S901" s="17"/>
      <c r="T901" s="17"/>
      <c r="U901" s="39"/>
      <c r="V901" s="41"/>
      <c r="W901" s="17"/>
    </row>
    <row r="902" spans="4:23" ht="12">
      <c r="D902" s="17"/>
      <c r="E902" s="17"/>
      <c r="I902" s="17"/>
      <c r="O902" s="100"/>
      <c r="P902" s="15"/>
      <c r="Q902" s="15"/>
      <c r="R902" s="17"/>
      <c r="S902" s="17"/>
      <c r="T902" s="17"/>
      <c r="U902" s="40"/>
      <c r="V902" s="41"/>
      <c r="W902" s="17"/>
    </row>
    <row r="903" spans="4:23" ht="12">
      <c r="D903" s="17"/>
      <c r="E903" s="17"/>
      <c r="G903" s="39"/>
      <c r="H903" s="17"/>
      <c r="I903" s="17"/>
      <c r="O903" s="100"/>
      <c r="P903" s="15"/>
      <c r="Q903" s="15"/>
      <c r="R903" s="17"/>
      <c r="S903" s="17"/>
      <c r="T903" s="17"/>
      <c r="U903" s="39"/>
      <c r="V903" s="17"/>
      <c r="W903" s="17"/>
    </row>
    <row r="904" spans="4:23" ht="12">
      <c r="D904" s="17"/>
      <c r="E904" s="17"/>
      <c r="G904" s="39"/>
      <c r="H904" s="17"/>
      <c r="I904" s="17"/>
      <c r="O904" s="100"/>
      <c r="P904" s="15"/>
      <c r="Q904" s="15"/>
      <c r="R904" s="17"/>
      <c r="S904" s="17"/>
      <c r="T904" s="17"/>
      <c r="U904" s="39"/>
      <c r="V904" s="17"/>
      <c r="W904" s="17"/>
    </row>
    <row r="905" spans="4:23" ht="12">
      <c r="D905" s="41"/>
      <c r="G905" s="39"/>
      <c r="O905" s="100"/>
      <c r="P905" s="15"/>
      <c r="Q905" s="15"/>
      <c r="R905" s="41"/>
      <c r="S905" s="41"/>
      <c r="T905" s="17"/>
      <c r="U905" s="39"/>
      <c r="V905" s="41"/>
      <c r="W905" s="41"/>
    </row>
    <row r="906" spans="4:23" ht="12">
      <c r="D906" s="17"/>
      <c r="E906" s="17"/>
      <c r="G906" s="39"/>
      <c r="H906" s="17"/>
      <c r="I906" s="17"/>
      <c r="O906" s="100"/>
      <c r="P906" s="15"/>
      <c r="Q906" s="15"/>
      <c r="R906" s="17"/>
      <c r="S906" s="17"/>
      <c r="T906" s="17"/>
      <c r="U906" s="39"/>
      <c r="V906" s="17"/>
      <c r="W906" s="17"/>
    </row>
    <row r="907" spans="4:23" ht="12">
      <c r="D907" s="17"/>
      <c r="E907" s="17"/>
      <c r="G907" s="39"/>
      <c r="H907" s="17"/>
      <c r="I907" s="17"/>
      <c r="O907" s="100"/>
      <c r="P907" s="15"/>
      <c r="Q907" s="15"/>
      <c r="R907" s="17"/>
      <c r="S907" s="17"/>
      <c r="T907" s="17"/>
      <c r="U907" s="39"/>
      <c r="V907" s="17"/>
      <c r="W907" s="17"/>
    </row>
    <row r="908" spans="4:23" ht="12">
      <c r="D908" s="17"/>
      <c r="E908" s="17"/>
      <c r="G908" s="39"/>
      <c r="H908" s="17"/>
      <c r="I908" s="17"/>
      <c r="O908" s="100"/>
      <c r="P908" s="15"/>
      <c r="Q908" s="15"/>
      <c r="R908" s="17"/>
      <c r="S908" s="17"/>
      <c r="T908" s="17"/>
      <c r="U908" s="39"/>
      <c r="V908" s="17"/>
      <c r="W908" s="17"/>
    </row>
    <row r="909" spans="4:23" ht="12">
      <c r="D909" s="17"/>
      <c r="E909" s="17"/>
      <c r="G909" s="39"/>
      <c r="H909" s="17"/>
      <c r="I909" s="17"/>
      <c r="O909" s="100"/>
      <c r="P909" s="15"/>
      <c r="Q909" s="15"/>
      <c r="R909" s="17"/>
      <c r="S909" s="17"/>
      <c r="T909" s="17"/>
      <c r="U909" s="39"/>
      <c r="V909" s="17"/>
      <c r="W909" s="17"/>
    </row>
    <row r="910" spans="4:23" ht="12">
      <c r="D910" s="17"/>
      <c r="E910" s="17"/>
      <c r="G910" s="39"/>
      <c r="H910" s="17"/>
      <c r="I910" s="17"/>
      <c r="O910" s="100"/>
      <c r="P910" s="15"/>
      <c r="Q910" s="15"/>
      <c r="R910" s="17"/>
      <c r="S910" s="17"/>
      <c r="T910" s="17"/>
      <c r="U910" s="39"/>
      <c r="V910" s="17"/>
      <c r="W910" s="17"/>
    </row>
    <row r="911" spans="4:23" ht="12">
      <c r="D911" s="17"/>
      <c r="E911" s="17"/>
      <c r="H911" s="17"/>
      <c r="I911" s="17"/>
      <c r="O911" s="100"/>
      <c r="P911" s="15"/>
      <c r="Q911" s="15"/>
      <c r="R911" s="17"/>
      <c r="S911" s="17"/>
      <c r="T911" s="17"/>
      <c r="U911" s="40"/>
      <c r="V911" s="17"/>
      <c r="W911" s="17"/>
    </row>
    <row r="912" spans="4:23" ht="12">
      <c r="D912" s="17"/>
      <c r="E912" s="17"/>
      <c r="H912" s="17"/>
      <c r="I912" s="17"/>
      <c r="O912" s="100"/>
      <c r="P912" s="15"/>
      <c r="Q912" s="15"/>
      <c r="R912" s="17"/>
      <c r="S912" s="17"/>
      <c r="T912" s="17"/>
      <c r="U912" s="40"/>
      <c r="V912" s="17"/>
      <c r="W912" s="17"/>
    </row>
    <row r="913" spans="4:23" ht="12">
      <c r="D913" s="41"/>
      <c r="O913" s="100"/>
      <c r="P913" s="15"/>
      <c r="Q913" s="15"/>
      <c r="R913" s="41"/>
      <c r="S913" s="41"/>
      <c r="T913" s="17"/>
      <c r="U913" s="40"/>
      <c r="V913" s="41"/>
      <c r="W913" s="41"/>
    </row>
    <row r="914" spans="4:23" ht="12">
      <c r="D914" s="17"/>
      <c r="E914" s="17"/>
      <c r="H914" s="17"/>
      <c r="I914" s="17"/>
      <c r="O914" s="100"/>
      <c r="P914" s="15"/>
      <c r="Q914" s="15"/>
      <c r="R914" s="17"/>
      <c r="S914" s="17"/>
      <c r="T914" s="17"/>
      <c r="U914" s="40"/>
      <c r="V914" s="17"/>
      <c r="W914" s="17"/>
    </row>
    <row r="915" spans="4:23" ht="12">
      <c r="D915" s="17"/>
      <c r="E915" s="17"/>
      <c r="G915" s="39"/>
      <c r="H915" s="17"/>
      <c r="I915" s="17"/>
      <c r="O915" s="100"/>
      <c r="P915" s="15"/>
      <c r="Q915" s="15"/>
      <c r="R915" s="17"/>
      <c r="S915" s="17"/>
      <c r="T915" s="17"/>
      <c r="U915" s="39"/>
      <c r="V915" s="17"/>
      <c r="W915" s="17"/>
    </row>
    <row r="916" spans="4:23" ht="12">
      <c r="D916" s="17"/>
      <c r="E916" s="17"/>
      <c r="G916" s="39"/>
      <c r="H916" s="17"/>
      <c r="I916" s="17"/>
      <c r="O916" s="100"/>
      <c r="P916" s="15"/>
      <c r="Q916" s="15"/>
      <c r="R916" s="17"/>
      <c r="S916" s="17"/>
      <c r="T916" s="17"/>
      <c r="U916" s="39"/>
      <c r="V916" s="17"/>
      <c r="W916" s="17"/>
    </row>
    <row r="917" spans="4:23" ht="12">
      <c r="D917" s="17"/>
      <c r="E917" s="17"/>
      <c r="G917" s="39"/>
      <c r="H917" s="17"/>
      <c r="I917" s="17"/>
      <c r="O917" s="100"/>
      <c r="P917" s="15"/>
      <c r="Q917" s="15"/>
      <c r="R917" s="17"/>
      <c r="S917" s="17"/>
      <c r="T917" s="17"/>
      <c r="U917" s="39"/>
      <c r="V917" s="17"/>
      <c r="W917" s="17"/>
    </row>
    <row r="918" spans="4:23" ht="12">
      <c r="D918" s="17"/>
      <c r="E918" s="17"/>
      <c r="G918" s="39"/>
      <c r="H918" s="17"/>
      <c r="I918" s="17"/>
      <c r="O918" s="100"/>
      <c r="P918" s="15"/>
      <c r="Q918" s="15"/>
      <c r="R918" s="17"/>
      <c r="S918" s="17"/>
      <c r="T918" s="17"/>
      <c r="U918" s="39"/>
      <c r="V918" s="17"/>
      <c r="W918" s="17"/>
    </row>
    <row r="919" spans="4:23" ht="12">
      <c r="D919" s="17"/>
      <c r="E919" s="17"/>
      <c r="H919" s="17"/>
      <c r="I919" s="17"/>
      <c r="O919" s="100"/>
      <c r="P919" s="15"/>
      <c r="Q919" s="15"/>
      <c r="R919" s="17"/>
      <c r="S919" s="17"/>
      <c r="T919" s="17"/>
      <c r="U919" s="40"/>
      <c r="V919" s="17"/>
      <c r="W919" s="17"/>
    </row>
    <row r="920" spans="4:23" ht="12">
      <c r="D920" s="41"/>
      <c r="O920" s="100"/>
      <c r="P920" s="15"/>
      <c r="Q920" s="15"/>
      <c r="R920" s="41"/>
      <c r="S920" s="41"/>
      <c r="T920" s="17"/>
      <c r="U920" s="40"/>
      <c r="V920" s="41"/>
      <c r="W920" s="41"/>
    </row>
    <row r="921" spans="4:23" ht="12">
      <c r="D921" s="17"/>
      <c r="E921" s="17"/>
      <c r="H921" s="17"/>
      <c r="I921" s="17"/>
      <c r="O921" s="100"/>
      <c r="P921" s="15"/>
      <c r="Q921" s="15"/>
      <c r="R921" s="17"/>
      <c r="S921" s="17"/>
      <c r="T921" s="17"/>
      <c r="U921" s="40"/>
      <c r="V921" s="17"/>
      <c r="W921" s="17"/>
    </row>
    <row r="922" spans="4:23" ht="12">
      <c r="D922" s="17"/>
      <c r="E922" s="17"/>
      <c r="G922" s="39"/>
      <c r="H922" s="17"/>
      <c r="I922" s="17"/>
      <c r="O922" s="100"/>
      <c r="P922" s="15"/>
      <c r="Q922" s="15"/>
      <c r="R922" s="17"/>
      <c r="S922" s="17"/>
      <c r="T922" s="17"/>
      <c r="U922" s="39"/>
      <c r="V922" s="17"/>
      <c r="W922" s="17"/>
    </row>
    <row r="923" spans="4:23" ht="12">
      <c r="D923" s="17"/>
      <c r="E923" s="17"/>
      <c r="G923" s="39"/>
      <c r="H923" s="17"/>
      <c r="I923" s="17"/>
      <c r="O923" s="100"/>
      <c r="P923" s="15"/>
      <c r="Q923" s="15"/>
      <c r="R923" s="17"/>
      <c r="S923" s="17"/>
      <c r="T923" s="17"/>
      <c r="U923" s="39"/>
      <c r="V923" s="17"/>
      <c r="W923" s="17"/>
    </row>
    <row r="924" spans="4:23" ht="12">
      <c r="D924" s="17"/>
      <c r="E924" s="17"/>
      <c r="G924" s="39"/>
      <c r="H924" s="17"/>
      <c r="I924" s="17"/>
      <c r="O924" s="100"/>
      <c r="P924" s="15"/>
      <c r="Q924" s="15"/>
      <c r="R924" s="17"/>
      <c r="S924" s="17"/>
      <c r="T924" s="17"/>
      <c r="U924" s="39"/>
      <c r="V924" s="17"/>
      <c r="W924" s="17"/>
    </row>
    <row r="925" spans="4:23" ht="12">
      <c r="D925" s="17"/>
      <c r="E925" s="17"/>
      <c r="G925" s="39"/>
      <c r="H925" s="17"/>
      <c r="I925" s="17"/>
      <c r="O925" s="100"/>
      <c r="P925" s="15"/>
      <c r="Q925" s="15"/>
      <c r="R925" s="17"/>
      <c r="S925" s="17"/>
      <c r="T925" s="17"/>
      <c r="U925" s="39"/>
      <c r="V925" s="17"/>
      <c r="W925" s="17"/>
    </row>
    <row r="926" spans="4:23" ht="12">
      <c r="D926" s="17"/>
      <c r="E926" s="17"/>
      <c r="H926" s="17"/>
      <c r="I926" s="17"/>
      <c r="O926" s="100"/>
      <c r="P926" s="15"/>
      <c r="Q926" s="15"/>
      <c r="R926" s="17"/>
      <c r="S926" s="17"/>
      <c r="T926" s="17"/>
      <c r="U926" s="40"/>
      <c r="V926" s="17"/>
      <c r="W926" s="17"/>
    </row>
    <row r="927" spans="4:23" ht="12">
      <c r="D927" s="17"/>
      <c r="E927" s="17"/>
      <c r="H927" s="17"/>
      <c r="I927" s="17"/>
      <c r="O927" s="100"/>
      <c r="P927" s="15"/>
      <c r="Q927" s="15"/>
      <c r="R927" s="17"/>
      <c r="S927" s="17"/>
      <c r="T927" s="17"/>
      <c r="U927" s="40"/>
      <c r="V927" s="17"/>
      <c r="W927" s="17"/>
    </row>
    <row r="928" spans="4:23" ht="12">
      <c r="D928" s="17"/>
      <c r="E928" s="17"/>
      <c r="G928" s="39"/>
      <c r="H928" s="17"/>
      <c r="I928" s="17"/>
      <c r="O928" s="100"/>
      <c r="P928" s="15"/>
      <c r="Q928" s="15"/>
      <c r="R928" s="17"/>
      <c r="S928" s="17"/>
      <c r="T928" s="17"/>
      <c r="U928" s="39"/>
      <c r="V928" s="17"/>
      <c r="W928" s="17"/>
    </row>
    <row r="929" spans="4:23" ht="12">
      <c r="D929" s="41"/>
      <c r="G929" s="39"/>
      <c r="O929" s="100"/>
      <c r="P929" s="15"/>
      <c r="Q929" s="15"/>
      <c r="R929" s="41"/>
      <c r="S929" s="41"/>
      <c r="T929" s="17"/>
      <c r="U929" s="39"/>
      <c r="V929" s="41"/>
      <c r="W929" s="41"/>
    </row>
    <row r="930" spans="4:23" ht="12">
      <c r="D930" s="17"/>
      <c r="E930" s="17"/>
      <c r="G930" s="39"/>
      <c r="H930" s="17"/>
      <c r="I930" s="17"/>
      <c r="O930" s="100"/>
      <c r="P930" s="15"/>
      <c r="Q930" s="15"/>
      <c r="R930" s="17"/>
      <c r="S930" s="17"/>
      <c r="T930" s="17"/>
      <c r="U930" s="39"/>
      <c r="V930" s="17"/>
      <c r="W930" s="17"/>
    </row>
    <row r="931" spans="4:23" ht="12">
      <c r="D931" s="17"/>
      <c r="E931" s="17"/>
      <c r="G931" s="39"/>
      <c r="H931" s="17"/>
      <c r="I931" s="17"/>
      <c r="O931" s="100"/>
      <c r="P931" s="15"/>
      <c r="Q931" s="15"/>
      <c r="R931" s="17"/>
      <c r="S931" s="17"/>
      <c r="T931" s="17"/>
      <c r="U931" s="39"/>
      <c r="V931" s="17"/>
      <c r="W931" s="17"/>
    </row>
    <row r="932" spans="4:23" ht="12">
      <c r="D932" s="17"/>
      <c r="E932" s="17"/>
      <c r="G932" s="39"/>
      <c r="H932" s="17"/>
      <c r="I932" s="17"/>
      <c r="O932" s="100"/>
      <c r="P932" s="15"/>
      <c r="Q932" s="15"/>
      <c r="R932" s="17"/>
      <c r="S932" s="17"/>
      <c r="T932" s="17"/>
      <c r="U932" s="39"/>
      <c r="V932" s="17"/>
      <c r="W932" s="17"/>
    </row>
    <row r="933" spans="4:23" ht="12">
      <c r="D933" s="17"/>
      <c r="E933" s="17"/>
      <c r="G933" s="39"/>
      <c r="H933" s="17"/>
      <c r="I933" s="17"/>
      <c r="O933" s="100"/>
      <c r="P933" s="15"/>
      <c r="Q933" s="15"/>
      <c r="R933" s="17"/>
      <c r="S933" s="17"/>
      <c r="T933" s="17"/>
      <c r="U933" s="39"/>
      <c r="V933" s="17"/>
      <c r="W933" s="17"/>
    </row>
    <row r="934" spans="4:23" ht="12">
      <c r="D934" s="17"/>
      <c r="E934" s="17"/>
      <c r="G934" s="39"/>
      <c r="H934" s="17"/>
      <c r="I934" s="17"/>
      <c r="O934" s="100"/>
      <c r="P934" s="15"/>
      <c r="Q934" s="15"/>
      <c r="R934" s="17"/>
      <c r="S934" s="17"/>
      <c r="T934" s="17"/>
      <c r="U934" s="39"/>
      <c r="V934" s="17"/>
      <c r="W934" s="17"/>
    </row>
    <row r="935" spans="4:23" ht="12">
      <c r="D935" s="17"/>
      <c r="E935" s="17"/>
      <c r="G935" s="39"/>
      <c r="H935" s="17"/>
      <c r="I935" s="17"/>
      <c r="O935" s="100"/>
      <c r="P935" s="15"/>
      <c r="Q935" s="15"/>
      <c r="R935" s="17"/>
      <c r="S935" s="17"/>
      <c r="T935" s="17"/>
      <c r="U935" s="39"/>
      <c r="V935" s="17"/>
      <c r="W935" s="17"/>
    </row>
    <row r="936" spans="4:23" ht="12">
      <c r="D936" s="41"/>
      <c r="O936" s="100"/>
      <c r="P936" s="15"/>
      <c r="Q936" s="15"/>
      <c r="R936" s="41"/>
      <c r="S936" s="41"/>
      <c r="T936" s="17"/>
      <c r="U936" s="40"/>
      <c r="V936" s="41"/>
      <c r="W936" s="41"/>
    </row>
    <row r="937" spans="4:23" ht="12">
      <c r="D937" s="17"/>
      <c r="E937" s="17"/>
      <c r="H937" s="17"/>
      <c r="I937" s="17"/>
      <c r="O937" s="100"/>
      <c r="P937" s="15"/>
      <c r="Q937" s="15"/>
      <c r="R937" s="17"/>
      <c r="S937" s="17"/>
      <c r="T937" s="17"/>
      <c r="U937" s="40"/>
      <c r="V937" s="17"/>
      <c r="W937" s="17"/>
    </row>
    <row r="938" spans="4:23" ht="12">
      <c r="D938" s="17"/>
      <c r="E938" s="17"/>
      <c r="G938" s="39"/>
      <c r="H938" s="17"/>
      <c r="I938" s="17"/>
      <c r="O938" s="100"/>
      <c r="P938" s="15"/>
      <c r="Q938" s="15"/>
      <c r="R938" s="17"/>
      <c r="S938" s="17"/>
      <c r="T938" s="17"/>
      <c r="U938" s="39"/>
      <c r="V938" s="17"/>
      <c r="W938" s="17"/>
    </row>
    <row r="939" spans="4:23" ht="12">
      <c r="D939" s="17"/>
      <c r="E939" s="17"/>
      <c r="G939" s="39"/>
      <c r="H939" s="17"/>
      <c r="I939" s="17"/>
      <c r="O939" s="100"/>
      <c r="P939" s="15"/>
      <c r="Q939" s="15"/>
      <c r="R939" s="17"/>
      <c r="S939" s="17"/>
      <c r="T939" s="17"/>
      <c r="U939" s="39"/>
      <c r="V939" s="17"/>
      <c r="W939" s="17"/>
    </row>
    <row r="940" spans="4:23" ht="12">
      <c r="D940" s="17"/>
      <c r="E940" s="17"/>
      <c r="G940" s="39"/>
      <c r="H940" s="17"/>
      <c r="I940" s="17"/>
      <c r="O940" s="100"/>
      <c r="P940" s="15"/>
      <c r="Q940" s="15"/>
      <c r="R940" s="17"/>
      <c r="S940" s="17"/>
      <c r="T940" s="17"/>
      <c r="U940" s="39"/>
      <c r="V940" s="17"/>
      <c r="W940" s="17"/>
    </row>
    <row r="941" spans="4:23" ht="12">
      <c r="D941" s="17"/>
      <c r="E941" s="17"/>
      <c r="G941" s="39"/>
      <c r="H941" s="17"/>
      <c r="I941" s="17"/>
      <c r="O941" s="100"/>
      <c r="P941" s="15"/>
      <c r="Q941" s="15"/>
      <c r="R941" s="17"/>
      <c r="S941" s="17"/>
      <c r="T941" s="17"/>
      <c r="U941" s="39"/>
      <c r="V941" s="17"/>
      <c r="W941" s="17"/>
    </row>
    <row r="942" spans="4:23" ht="12">
      <c r="D942" s="17"/>
      <c r="E942" s="17"/>
      <c r="G942" s="39"/>
      <c r="H942" s="17"/>
      <c r="I942" s="17"/>
      <c r="O942" s="100"/>
      <c r="P942" s="15"/>
      <c r="Q942" s="15"/>
      <c r="R942" s="17"/>
      <c r="S942" s="17"/>
      <c r="T942" s="17"/>
      <c r="U942" s="39"/>
      <c r="V942" s="17"/>
      <c r="W942" s="17"/>
    </row>
    <row r="943" spans="4:23" ht="12">
      <c r="D943" s="17"/>
      <c r="E943" s="17"/>
      <c r="G943" s="39"/>
      <c r="H943" s="17"/>
      <c r="I943" s="17"/>
      <c r="O943" s="100"/>
      <c r="P943" s="15"/>
      <c r="Q943" s="15"/>
      <c r="R943" s="17"/>
      <c r="S943" s="17"/>
      <c r="T943" s="17"/>
      <c r="U943" s="39"/>
      <c r="V943" s="17"/>
      <c r="W943" s="17"/>
    </row>
    <row r="944" spans="4:23" ht="12">
      <c r="D944" s="17"/>
      <c r="E944" s="17"/>
      <c r="G944" s="39"/>
      <c r="H944" s="17"/>
      <c r="I944" s="17"/>
      <c r="O944" s="100"/>
      <c r="P944" s="15"/>
      <c r="Q944" s="15"/>
      <c r="R944" s="17"/>
      <c r="S944" s="17"/>
      <c r="T944" s="17"/>
      <c r="U944" s="39"/>
      <c r="V944" s="17"/>
      <c r="W944" s="17"/>
    </row>
    <row r="945" spans="4:23" ht="12">
      <c r="D945" s="17"/>
      <c r="E945" s="17"/>
      <c r="H945" s="17"/>
      <c r="I945" s="17"/>
      <c r="O945" s="100"/>
      <c r="P945" s="15"/>
      <c r="Q945" s="15"/>
      <c r="R945" s="17"/>
      <c r="S945" s="17"/>
      <c r="T945" s="17"/>
      <c r="U945" s="40"/>
      <c r="V945" s="17"/>
      <c r="W945" s="17"/>
    </row>
    <row r="946" spans="4:23" ht="12">
      <c r="D946" s="17"/>
      <c r="E946" s="17"/>
      <c r="G946" s="39"/>
      <c r="H946" s="17"/>
      <c r="I946" s="17"/>
      <c r="O946" s="100"/>
      <c r="P946" s="15"/>
      <c r="Q946" s="15"/>
      <c r="R946" s="17"/>
      <c r="S946" s="17"/>
      <c r="T946" s="17"/>
      <c r="U946" s="39"/>
      <c r="V946" s="17"/>
      <c r="W946" s="17"/>
    </row>
    <row r="947" spans="4:23" ht="12">
      <c r="D947" s="17"/>
      <c r="E947" s="17"/>
      <c r="H947" s="17"/>
      <c r="I947" s="17"/>
      <c r="O947" s="100"/>
      <c r="P947" s="15"/>
      <c r="Q947" s="15"/>
      <c r="R947" s="17"/>
      <c r="S947" s="17"/>
      <c r="T947" s="17"/>
      <c r="U947" s="40"/>
      <c r="V947" s="17"/>
      <c r="W947" s="17"/>
    </row>
    <row r="948" spans="4:23" ht="12">
      <c r="D948" s="17"/>
      <c r="E948" s="17"/>
      <c r="H948" s="17"/>
      <c r="I948" s="17"/>
      <c r="O948" s="100"/>
      <c r="P948" s="15"/>
      <c r="Q948" s="15"/>
      <c r="R948" s="17"/>
      <c r="S948" s="17"/>
      <c r="T948" s="17"/>
      <c r="U948" s="40"/>
      <c r="V948" s="17"/>
      <c r="W948" s="17"/>
    </row>
    <row r="949" spans="4:23" ht="12">
      <c r="D949" s="17"/>
      <c r="E949" s="17"/>
      <c r="G949" s="39"/>
      <c r="H949" s="17"/>
      <c r="I949" s="17"/>
      <c r="O949" s="100"/>
      <c r="P949" s="15"/>
      <c r="Q949" s="15"/>
      <c r="R949" s="17"/>
      <c r="S949" s="17"/>
      <c r="T949" s="17"/>
      <c r="U949" s="39"/>
      <c r="V949" s="17"/>
      <c r="W949" s="17"/>
    </row>
    <row r="950" spans="4:23" ht="12">
      <c r="D950" s="17"/>
      <c r="E950" s="17"/>
      <c r="G950" s="39"/>
      <c r="H950" s="17"/>
      <c r="I950" s="17"/>
      <c r="O950" s="100"/>
      <c r="P950" s="15"/>
      <c r="Q950" s="15"/>
      <c r="R950" s="17"/>
      <c r="S950" s="17"/>
      <c r="T950" s="17"/>
      <c r="U950" s="39"/>
      <c r="V950" s="17"/>
      <c r="W950" s="17"/>
    </row>
    <row r="951" spans="4:23" ht="12">
      <c r="D951" s="41"/>
      <c r="G951" s="39"/>
      <c r="O951" s="100"/>
      <c r="P951" s="15"/>
      <c r="Q951" s="15"/>
      <c r="R951" s="41"/>
      <c r="S951" s="41"/>
      <c r="T951" s="17"/>
      <c r="U951" s="39"/>
      <c r="V951" s="41"/>
      <c r="W951" s="41"/>
    </row>
    <row r="952" spans="4:23" ht="12">
      <c r="D952" s="41"/>
      <c r="G952" s="39"/>
      <c r="O952" s="100"/>
      <c r="P952" s="15"/>
      <c r="Q952" s="15"/>
      <c r="R952" s="41"/>
      <c r="S952" s="41"/>
      <c r="T952" s="17"/>
      <c r="U952" s="39"/>
      <c r="V952" s="41"/>
      <c r="W952" s="41"/>
    </row>
    <row r="953" spans="4:23" ht="12">
      <c r="D953" s="17"/>
      <c r="E953" s="17"/>
      <c r="G953" s="39"/>
      <c r="H953" s="17"/>
      <c r="I953" s="17"/>
      <c r="O953" s="100"/>
      <c r="P953" s="15"/>
      <c r="Q953" s="15"/>
      <c r="R953" s="17"/>
      <c r="S953" s="17"/>
      <c r="T953" s="17"/>
      <c r="U953" s="39"/>
      <c r="V953" s="17"/>
      <c r="W953" s="17"/>
    </row>
    <row r="954" spans="4:23" ht="12">
      <c r="D954" s="41"/>
      <c r="G954" s="39"/>
      <c r="I954" s="17"/>
      <c r="O954" s="100"/>
      <c r="P954" s="15"/>
      <c r="Q954" s="15"/>
      <c r="R954" s="41"/>
      <c r="S954" s="41"/>
      <c r="T954" s="17"/>
      <c r="U954" s="39"/>
      <c r="V954" s="41"/>
      <c r="W954" s="17"/>
    </row>
    <row r="955" spans="4:23" ht="12">
      <c r="D955" s="17"/>
      <c r="E955" s="17"/>
      <c r="G955" s="39"/>
      <c r="H955" s="17"/>
      <c r="I955" s="17"/>
      <c r="O955" s="100"/>
      <c r="P955" s="15"/>
      <c r="Q955" s="15"/>
      <c r="R955" s="17"/>
      <c r="S955" s="17"/>
      <c r="T955" s="17"/>
      <c r="U955" s="39"/>
      <c r="V955" s="17"/>
      <c r="W955" s="17"/>
    </row>
    <row r="956" spans="4:23" ht="12">
      <c r="D956" s="17"/>
      <c r="E956" s="17"/>
      <c r="G956" s="39"/>
      <c r="H956" s="17"/>
      <c r="I956" s="17"/>
      <c r="O956" s="100"/>
      <c r="P956" s="15"/>
      <c r="Q956" s="15"/>
      <c r="R956" s="17"/>
      <c r="S956" s="17"/>
      <c r="T956" s="17"/>
      <c r="U956" s="39"/>
      <c r="V956" s="17"/>
      <c r="W956" s="17"/>
    </row>
    <row r="957" spans="4:23" ht="12">
      <c r="D957" s="17"/>
      <c r="E957" s="17"/>
      <c r="G957" s="39"/>
      <c r="H957" s="17"/>
      <c r="I957" s="17"/>
      <c r="O957" s="100"/>
      <c r="P957" s="15"/>
      <c r="Q957" s="15"/>
      <c r="R957" s="17"/>
      <c r="S957" s="17"/>
      <c r="T957" s="17"/>
      <c r="U957" s="39"/>
      <c r="V957" s="17"/>
      <c r="W957" s="17"/>
    </row>
    <row r="958" spans="4:23" ht="12">
      <c r="D958" s="17"/>
      <c r="E958" s="17"/>
      <c r="G958" s="39"/>
      <c r="H958" s="17"/>
      <c r="I958" s="17"/>
      <c r="O958" s="100"/>
      <c r="P958" s="15"/>
      <c r="Q958" s="15"/>
      <c r="R958" s="17"/>
      <c r="S958" s="17"/>
      <c r="T958" s="17"/>
      <c r="U958" s="39"/>
      <c r="V958" s="17"/>
      <c r="W958" s="17"/>
    </row>
    <row r="959" spans="4:23" ht="12">
      <c r="D959" s="17"/>
      <c r="E959" s="17"/>
      <c r="G959" s="39"/>
      <c r="H959" s="17"/>
      <c r="I959" s="17"/>
      <c r="O959" s="100"/>
      <c r="P959" s="15"/>
      <c r="Q959" s="15"/>
      <c r="R959" s="17"/>
      <c r="S959" s="17"/>
      <c r="T959" s="17"/>
      <c r="U959" s="39"/>
      <c r="V959" s="17"/>
      <c r="W959" s="17"/>
    </row>
    <row r="960" spans="4:23" ht="12">
      <c r="D960" s="17"/>
      <c r="E960" s="17"/>
      <c r="G960" s="39"/>
      <c r="H960" s="17"/>
      <c r="I960" s="17"/>
      <c r="O960" s="100"/>
      <c r="P960" s="15"/>
      <c r="Q960" s="15"/>
      <c r="R960" s="17"/>
      <c r="S960" s="17"/>
      <c r="T960" s="17"/>
      <c r="U960" s="39"/>
      <c r="V960" s="17"/>
      <c r="W960" s="17"/>
    </row>
    <row r="961" spans="4:23" ht="12">
      <c r="D961" s="17"/>
      <c r="E961" s="17"/>
      <c r="G961" s="39"/>
      <c r="H961" s="17"/>
      <c r="I961" s="17"/>
      <c r="O961" s="100"/>
      <c r="P961" s="15"/>
      <c r="Q961" s="15"/>
      <c r="R961" s="17"/>
      <c r="S961" s="17"/>
      <c r="T961" s="17"/>
      <c r="U961" s="39"/>
      <c r="V961" s="17"/>
      <c r="W961" s="17"/>
    </row>
    <row r="962" spans="4:23" ht="12">
      <c r="D962" s="17"/>
      <c r="E962" s="17"/>
      <c r="G962" s="39"/>
      <c r="H962" s="17"/>
      <c r="I962" s="17"/>
      <c r="O962" s="100"/>
      <c r="P962" s="15"/>
      <c r="Q962" s="15"/>
      <c r="R962" s="17"/>
      <c r="S962" s="17"/>
      <c r="T962" s="17"/>
      <c r="U962" s="39"/>
      <c r="V962" s="17"/>
      <c r="W962" s="17"/>
    </row>
    <row r="963" spans="4:23" ht="12">
      <c r="D963" s="17"/>
      <c r="E963" s="17"/>
      <c r="G963" s="39"/>
      <c r="H963" s="17"/>
      <c r="I963" s="17"/>
      <c r="O963" s="100"/>
      <c r="P963" s="15"/>
      <c r="Q963" s="15"/>
      <c r="R963" s="17"/>
      <c r="S963" s="17"/>
      <c r="T963" s="17"/>
      <c r="U963" s="39"/>
      <c r="V963" s="17"/>
      <c r="W963" s="17"/>
    </row>
    <row r="964" spans="4:23" ht="12">
      <c r="D964" s="17"/>
      <c r="E964" s="17"/>
      <c r="G964" s="39"/>
      <c r="H964" s="17"/>
      <c r="I964" s="17"/>
      <c r="O964" s="100"/>
      <c r="P964" s="15"/>
      <c r="Q964" s="15"/>
      <c r="R964" s="17"/>
      <c r="S964" s="17"/>
      <c r="T964" s="17"/>
      <c r="U964" s="39"/>
      <c r="V964" s="17"/>
      <c r="W964" s="17"/>
    </row>
    <row r="965" spans="4:23" ht="12">
      <c r="D965" s="17"/>
      <c r="E965" s="17"/>
      <c r="G965" s="39"/>
      <c r="H965" s="17"/>
      <c r="I965" s="17"/>
      <c r="O965" s="100"/>
      <c r="P965" s="15"/>
      <c r="Q965" s="15"/>
      <c r="R965" s="17"/>
      <c r="S965" s="17"/>
      <c r="T965" s="17"/>
      <c r="U965" s="39"/>
      <c r="V965" s="17"/>
      <c r="W965" s="17"/>
    </row>
    <row r="966" spans="4:23" ht="12">
      <c r="D966" s="41"/>
      <c r="I966" s="17"/>
      <c r="O966" s="100"/>
      <c r="P966" s="15"/>
      <c r="Q966" s="15"/>
      <c r="R966" s="41"/>
      <c r="S966" s="41"/>
      <c r="T966" s="17"/>
      <c r="U966" s="40"/>
      <c r="V966" s="41"/>
      <c r="W966" s="17"/>
    </row>
    <row r="967" spans="4:23" ht="12">
      <c r="D967" s="17"/>
      <c r="E967" s="17"/>
      <c r="G967" s="39"/>
      <c r="H967" s="17"/>
      <c r="I967" s="17"/>
      <c r="O967" s="100"/>
      <c r="P967" s="15"/>
      <c r="Q967" s="15"/>
      <c r="R967" s="17"/>
      <c r="S967" s="17"/>
      <c r="T967" s="17"/>
      <c r="U967" s="39"/>
      <c r="V967" s="17"/>
      <c r="W967" s="17"/>
    </row>
    <row r="968" spans="4:23" ht="12">
      <c r="D968" s="17"/>
      <c r="E968" s="17"/>
      <c r="G968" s="39"/>
      <c r="H968" s="17"/>
      <c r="I968" s="17"/>
      <c r="O968" s="100"/>
      <c r="P968" s="15"/>
      <c r="Q968" s="15"/>
      <c r="R968" s="17"/>
      <c r="S968" s="17"/>
      <c r="T968" s="17"/>
      <c r="U968" s="39"/>
      <c r="V968" s="17"/>
      <c r="W968" s="17"/>
    </row>
    <row r="969" spans="4:23" ht="12">
      <c r="D969" s="17"/>
      <c r="E969" s="17"/>
      <c r="G969" s="39"/>
      <c r="H969" s="17"/>
      <c r="I969" s="17"/>
      <c r="O969" s="100"/>
      <c r="P969" s="15"/>
      <c r="Q969" s="15"/>
      <c r="R969" s="17"/>
      <c r="S969" s="17"/>
      <c r="T969" s="17"/>
      <c r="U969" s="39"/>
      <c r="V969" s="17"/>
      <c r="W969" s="17"/>
    </row>
    <row r="970" spans="4:23" ht="12">
      <c r="D970" s="17"/>
      <c r="E970" s="17"/>
      <c r="G970" s="39"/>
      <c r="H970" s="17"/>
      <c r="I970" s="17"/>
      <c r="O970" s="100"/>
      <c r="P970" s="15"/>
      <c r="Q970" s="15"/>
      <c r="R970" s="17"/>
      <c r="S970" s="17"/>
      <c r="T970" s="17"/>
      <c r="U970" s="39"/>
      <c r="V970" s="17"/>
      <c r="W970" s="17"/>
    </row>
    <row r="971" spans="4:23" ht="12">
      <c r="D971" s="17"/>
      <c r="E971" s="17"/>
      <c r="G971" s="39"/>
      <c r="H971" s="17"/>
      <c r="I971" s="17"/>
      <c r="O971" s="100"/>
      <c r="P971" s="15"/>
      <c r="Q971" s="15"/>
      <c r="R971" s="17"/>
      <c r="S971" s="17"/>
      <c r="T971" s="17"/>
      <c r="U971" s="39"/>
      <c r="V971" s="17"/>
      <c r="W971" s="17"/>
    </row>
    <row r="972" spans="4:23" ht="12">
      <c r="D972" s="17"/>
      <c r="E972" s="17"/>
      <c r="G972" s="39"/>
      <c r="H972" s="17"/>
      <c r="I972" s="17"/>
      <c r="O972" s="100"/>
      <c r="P972" s="15"/>
      <c r="Q972" s="15"/>
      <c r="R972" s="17"/>
      <c r="S972" s="17"/>
      <c r="T972" s="17"/>
      <c r="U972" s="39"/>
      <c r="V972" s="17"/>
      <c r="W972" s="17"/>
    </row>
    <row r="973" spans="4:23" ht="12">
      <c r="D973" s="41"/>
      <c r="O973" s="100"/>
      <c r="P973" s="15"/>
      <c r="Q973" s="15"/>
      <c r="R973" s="41"/>
      <c r="S973" s="41"/>
      <c r="T973" s="17"/>
      <c r="U973" s="40"/>
      <c r="V973" s="41"/>
      <c r="W973" s="41"/>
    </row>
    <row r="974" spans="4:23" ht="12">
      <c r="D974" s="41"/>
      <c r="G974" s="39"/>
      <c r="O974" s="100"/>
      <c r="P974" s="15"/>
      <c r="Q974" s="15"/>
      <c r="R974" s="41"/>
      <c r="S974" s="41"/>
      <c r="T974" s="17"/>
      <c r="U974" s="39"/>
      <c r="V974" s="41"/>
      <c r="W974" s="41"/>
    </row>
    <row r="975" spans="4:23" ht="12">
      <c r="D975" s="41"/>
      <c r="G975" s="39"/>
      <c r="O975" s="100"/>
      <c r="P975" s="15"/>
      <c r="Q975" s="15"/>
      <c r="R975" s="41"/>
      <c r="S975" s="41"/>
      <c r="T975" s="17"/>
      <c r="U975" s="39"/>
      <c r="V975" s="41"/>
      <c r="W975" s="41"/>
    </row>
    <row r="976" spans="4:23" ht="12">
      <c r="D976" s="17"/>
      <c r="E976" s="17"/>
      <c r="H976" s="17"/>
      <c r="I976" s="17"/>
      <c r="O976" s="100"/>
      <c r="P976" s="15"/>
      <c r="Q976" s="15"/>
      <c r="R976" s="17"/>
      <c r="S976" s="17"/>
      <c r="T976" s="17"/>
      <c r="U976" s="40"/>
      <c r="V976" s="17"/>
      <c r="W976" s="17"/>
    </row>
    <row r="977" spans="4:23" ht="12">
      <c r="D977" s="17"/>
      <c r="E977" s="17"/>
      <c r="H977" s="17"/>
      <c r="I977" s="17"/>
      <c r="O977" s="100"/>
      <c r="P977" s="15"/>
      <c r="Q977" s="15"/>
      <c r="R977" s="17"/>
      <c r="S977" s="17"/>
      <c r="T977" s="17"/>
      <c r="U977" s="40"/>
      <c r="V977" s="17"/>
      <c r="W977" s="17"/>
    </row>
    <row r="978" spans="4:23" ht="12">
      <c r="D978" s="17"/>
      <c r="E978" s="17"/>
      <c r="H978" s="17"/>
      <c r="I978" s="17"/>
      <c r="O978" s="100"/>
      <c r="P978" s="15"/>
      <c r="Q978" s="15"/>
      <c r="R978" s="17"/>
      <c r="S978" s="17"/>
      <c r="T978" s="17"/>
      <c r="U978" s="40"/>
      <c r="V978" s="17"/>
      <c r="W978" s="17"/>
    </row>
    <row r="979" spans="4:23" ht="12">
      <c r="D979" s="17"/>
      <c r="E979" s="17"/>
      <c r="H979" s="17"/>
      <c r="I979" s="17"/>
      <c r="O979" s="100"/>
      <c r="P979" s="15"/>
      <c r="Q979" s="15"/>
      <c r="R979" s="17"/>
      <c r="S979" s="17"/>
      <c r="T979" s="17"/>
      <c r="U979" s="40"/>
      <c r="V979" s="17"/>
      <c r="W979" s="17"/>
    </row>
    <row r="980" spans="4:23" ht="12">
      <c r="D980" s="17"/>
      <c r="E980" s="17"/>
      <c r="H980" s="17"/>
      <c r="I980" s="17"/>
      <c r="O980" s="100"/>
      <c r="P980" s="15"/>
      <c r="Q980" s="15"/>
      <c r="R980" s="17"/>
      <c r="S980" s="17"/>
      <c r="T980" s="17"/>
      <c r="U980" s="40"/>
      <c r="V980" s="17"/>
      <c r="W980" s="17"/>
    </row>
    <row r="981" spans="4:23" ht="12">
      <c r="D981" s="41"/>
      <c r="O981" s="100"/>
      <c r="P981" s="15"/>
      <c r="Q981" s="15"/>
      <c r="R981" s="41"/>
      <c r="S981" s="41"/>
      <c r="T981" s="17"/>
      <c r="U981" s="40"/>
      <c r="V981" s="41"/>
      <c r="W981" s="41"/>
    </row>
    <row r="982" spans="4:23" ht="12">
      <c r="D982" s="17"/>
      <c r="E982" s="17"/>
      <c r="H982" s="17"/>
      <c r="I982" s="17"/>
      <c r="O982" s="100"/>
      <c r="P982" s="15"/>
      <c r="Q982" s="15"/>
      <c r="R982" s="17"/>
      <c r="S982" s="17"/>
      <c r="T982" s="17"/>
      <c r="U982" s="40"/>
      <c r="V982" s="17"/>
      <c r="W982" s="17"/>
    </row>
    <row r="983" spans="4:23" ht="12">
      <c r="D983" s="17"/>
      <c r="E983" s="17"/>
      <c r="H983" s="17"/>
      <c r="I983" s="17"/>
      <c r="O983" s="100"/>
      <c r="P983" s="15"/>
      <c r="Q983" s="15"/>
      <c r="R983" s="17"/>
      <c r="S983" s="17"/>
      <c r="T983" s="17"/>
      <c r="U983" s="40"/>
      <c r="V983" s="17"/>
      <c r="W983" s="17"/>
    </row>
    <row r="984" spans="4:23" ht="12">
      <c r="D984" s="41"/>
      <c r="O984" s="100"/>
      <c r="P984" s="15"/>
      <c r="Q984" s="15"/>
      <c r="R984" s="41"/>
      <c r="S984" s="41"/>
      <c r="T984" s="17"/>
      <c r="U984" s="40"/>
      <c r="V984" s="41"/>
      <c r="W984" s="41"/>
    </row>
    <row r="985" spans="4:23" ht="12">
      <c r="D985" s="41"/>
      <c r="O985" s="100"/>
      <c r="P985" s="15"/>
      <c r="Q985" s="15"/>
      <c r="R985" s="41"/>
      <c r="S985" s="41"/>
      <c r="T985" s="17"/>
      <c r="U985" s="40"/>
      <c r="V985" s="41"/>
      <c r="W985" s="41"/>
    </row>
    <row r="986" spans="4:23" ht="12">
      <c r="D986" s="17"/>
      <c r="E986" s="17"/>
      <c r="H986" s="17"/>
      <c r="I986" s="17"/>
      <c r="O986" s="100"/>
      <c r="P986" s="15"/>
      <c r="Q986" s="15"/>
      <c r="R986" s="17"/>
      <c r="S986" s="17"/>
      <c r="T986" s="17"/>
      <c r="U986" s="40"/>
      <c r="V986" s="17"/>
      <c r="W986" s="17"/>
    </row>
    <row r="987" spans="4:23" ht="12">
      <c r="D987" s="17"/>
      <c r="E987" s="17"/>
      <c r="H987" s="17"/>
      <c r="I987" s="17"/>
      <c r="O987" s="100"/>
      <c r="P987" s="15"/>
      <c r="Q987" s="15"/>
      <c r="R987" s="17"/>
      <c r="S987" s="17"/>
      <c r="T987" s="17"/>
      <c r="U987" s="40"/>
      <c r="V987" s="17"/>
      <c r="W987" s="17"/>
    </row>
    <row r="988" spans="4:23" ht="12">
      <c r="D988" s="17"/>
      <c r="E988" s="17"/>
      <c r="H988" s="17"/>
      <c r="I988" s="17"/>
      <c r="O988" s="100"/>
      <c r="P988" s="15"/>
      <c r="Q988" s="15"/>
      <c r="R988" s="17"/>
      <c r="S988" s="17"/>
      <c r="T988" s="17"/>
      <c r="U988" s="40"/>
      <c r="V988" s="17"/>
      <c r="W988" s="17"/>
    </row>
    <row r="989" spans="4:23" ht="12">
      <c r="D989" s="17"/>
      <c r="E989" s="17"/>
      <c r="G989" s="39"/>
      <c r="H989" s="17"/>
      <c r="I989" s="17"/>
      <c r="O989" s="100"/>
      <c r="P989" s="15"/>
      <c r="Q989" s="15"/>
      <c r="R989" s="17"/>
      <c r="S989" s="17"/>
      <c r="T989" s="17"/>
      <c r="U989" s="39"/>
      <c r="V989" s="17"/>
      <c r="W989" s="17"/>
    </row>
    <row r="990" spans="4:23" ht="12">
      <c r="D990" s="17"/>
      <c r="E990" s="17"/>
      <c r="G990" s="39"/>
      <c r="H990" s="17"/>
      <c r="I990" s="17"/>
      <c r="O990" s="100"/>
      <c r="P990" s="15"/>
      <c r="Q990" s="15"/>
      <c r="R990" s="17"/>
      <c r="S990" s="17"/>
      <c r="T990" s="17"/>
      <c r="U990" s="39"/>
      <c r="V990" s="17"/>
      <c r="W990" s="17"/>
    </row>
    <row r="991" spans="4:23" ht="12">
      <c r="D991" s="17"/>
      <c r="E991" s="17"/>
      <c r="H991" s="17"/>
      <c r="I991" s="17"/>
      <c r="O991" s="100"/>
      <c r="P991" s="15"/>
      <c r="Q991" s="15"/>
      <c r="R991" s="17"/>
      <c r="S991" s="17"/>
      <c r="T991" s="17"/>
      <c r="U991" s="40"/>
      <c r="V991" s="17"/>
      <c r="W991" s="17"/>
    </row>
    <row r="992" spans="4:23" ht="12">
      <c r="D992" s="17"/>
      <c r="E992" s="17"/>
      <c r="G992" s="39"/>
      <c r="H992" s="17"/>
      <c r="I992" s="17"/>
      <c r="O992" s="100"/>
      <c r="P992" s="15"/>
      <c r="Q992" s="15"/>
      <c r="R992" s="17"/>
      <c r="S992" s="17"/>
      <c r="T992" s="17"/>
      <c r="U992" s="39"/>
      <c r="V992" s="17"/>
      <c r="W992" s="17"/>
    </row>
    <row r="993" spans="4:23" ht="12">
      <c r="D993" s="17"/>
      <c r="E993" s="17"/>
      <c r="G993" s="39"/>
      <c r="H993" s="17"/>
      <c r="I993" s="17"/>
      <c r="O993" s="100"/>
      <c r="P993" s="15"/>
      <c r="Q993" s="15"/>
      <c r="R993" s="17"/>
      <c r="S993" s="17"/>
      <c r="T993" s="17"/>
      <c r="U993" s="39"/>
      <c r="V993" s="17"/>
      <c r="W993" s="17"/>
    </row>
    <row r="994" spans="4:23" ht="12">
      <c r="D994" s="17"/>
      <c r="E994" s="17"/>
      <c r="G994" s="39"/>
      <c r="H994" s="17"/>
      <c r="I994" s="17"/>
      <c r="O994" s="100"/>
      <c r="P994" s="15"/>
      <c r="Q994" s="15"/>
      <c r="R994" s="17"/>
      <c r="S994" s="17"/>
      <c r="T994" s="17"/>
      <c r="U994" s="39"/>
      <c r="V994" s="17"/>
      <c r="W994" s="17"/>
    </row>
    <row r="995" spans="4:23" ht="12">
      <c r="D995" s="17"/>
      <c r="E995" s="17"/>
      <c r="G995" s="39"/>
      <c r="H995" s="17"/>
      <c r="I995" s="17"/>
      <c r="O995" s="100"/>
      <c r="P995" s="15"/>
      <c r="Q995" s="15"/>
      <c r="R995" s="17"/>
      <c r="S995" s="17"/>
      <c r="T995" s="17"/>
      <c r="U995" s="39"/>
      <c r="V995" s="17"/>
      <c r="W995" s="17"/>
    </row>
    <row r="996" spans="4:23" ht="12">
      <c r="D996" s="17"/>
      <c r="E996" s="17"/>
      <c r="G996" s="39"/>
      <c r="H996" s="17"/>
      <c r="I996" s="17"/>
      <c r="O996" s="100"/>
      <c r="P996" s="15"/>
      <c r="Q996" s="15"/>
      <c r="R996" s="17"/>
      <c r="S996" s="17"/>
      <c r="T996" s="17"/>
      <c r="U996" s="39"/>
      <c r="V996" s="17"/>
      <c r="W996" s="17"/>
    </row>
    <row r="997" spans="4:23" ht="12">
      <c r="D997" s="17"/>
      <c r="E997" s="17"/>
      <c r="G997" s="39"/>
      <c r="H997" s="17"/>
      <c r="I997" s="17"/>
      <c r="O997" s="100"/>
      <c r="P997" s="15"/>
      <c r="Q997" s="15"/>
      <c r="R997" s="17"/>
      <c r="S997" s="17"/>
      <c r="T997" s="17"/>
      <c r="U997" s="39"/>
      <c r="V997" s="17"/>
      <c r="W997" s="17"/>
    </row>
    <row r="998" spans="4:23" ht="12">
      <c r="D998" s="17"/>
      <c r="E998" s="17"/>
      <c r="G998" s="39"/>
      <c r="H998" s="17"/>
      <c r="I998" s="17"/>
      <c r="O998" s="100"/>
      <c r="P998" s="15"/>
      <c r="Q998" s="15"/>
      <c r="R998" s="17"/>
      <c r="S998" s="17"/>
      <c r="T998" s="17"/>
      <c r="U998" s="39"/>
      <c r="V998" s="17"/>
      <c r="W998" s="17"/>
    </row>
    <row r="999" spans="4:23" ht="12">
      <c r="D999" s="17"/>
      <c r="E999" s="17"/>
      <c r="G999" s="39"/>
      <c r="H999" s="17"/>
      <c r="I999" s="17"/>
      <c r="O999" s="100"/>
      <c r="P999" s="15"/>
      <c r="Q999" s="15"/>
      <c r="R999" s="17"/>
      <c r="S999" s="17"/>
      <c r="T999" s="17"/>
      <c r="U999" s="39"/>
      <c r="V999" s="17"/>
      <c r="W999" s="17"/>
    </row>
    <row r="1000" spans="4:23" ht="12">
      <c r="D1000" s="17"/>
      <c r="E1000" s="17"/>
      <c r="G1000" s="39"/>
      <c r="H1000" s="17"/>
      <c r="I1000" s="17"/>
      <c r="O1000" s="100"/>
      <c r="P1000" s="15"/>
      <c r="Q1000" s="15"/>
      <c r="R1000" s="17"/>
      <c r="S1000" s="17"/>
      <c r="T1000" s="17"/>
      <c r="U1000" s="39"/>
      <c r="V1000" s="17"/>
      <c r="W1000" s="17"/>
    </row>
    <row r="1001" spans="4:23" ht="12">
      <c r="D1001" s="41"/>
      <c r="O1001" s="100"/>
      <c r="P1001" s="15"/>
      <c r="Q1001" s="15"/>
      <c r="R1001" s="41"/>
      <c r="S1001" s="41"/>
      <c r="T1001" s="17"/>
      <c r="U1001" s="40"/>
      <c r="V1001" s="41"/>
      <c r="W1001" s="41"/>
    </row>
    <row r="1002" spans="4:23" ht="12">
      <c r="D1002" s="17"/>
      <c r="E1002" s="17"/>
      <c r="H1002" s="17"/>
      <c r="I1002" s="17"/>
      <c r="O1002" s="100"/>
      <c r="P1002" s="15"/>
      <c r="Q1002" s="15"/>
      <c r="R1002" s="17"/>
      <c r="S1002" s="17"/>
      <c r="T1002" s="17"/>
      <c r="U1002" s="40"/>
      <c r="V1002" s="17"/>
      <c r="W1002" s="17"/>
    </row>
    <row r="1003" spans="4:23" ht="12">
      <c r="D1003" s="17"/>
      <c r="E1003" s="17"/>
      <c r="G1003" s="39"/>
      <c r="H1003" s="17"/>
      <c r="I1003" s="17"/>
      <c r="O1003" s="100"/>
      <c r="P1003" s="15"/>
      <c r="Q1003" s="15"/>
      <c r="R1003" s="17"/>
      <c r="S1003" s="17"/>
      <c r="T1003" s="17"/>
      <c r="U1003" s="39"/>
      <c r="V1003" s="17"/>
      <c r="W1003" s="17"/>
    </row>
    <row r="1004" spans="4:23" ht="12">
      <c r="D1004" s="17"/>
      <c r="E1004" s="17"/>
      <c r="G1004" s="39"/>
      <c r="H1004" s="17"/>
      <c r="I1004" s="17"/>
      <c r="O1004" s="100"/>
      <c r="P1004" s="15"/>
      <c r="Q1004" s="15"/>
      <c r="R1004" s="17"/>
      <c r="S1004" s="17"/>
      <c r="T1004" s="17"/>
      <c r="U1004" s="39"/>
      <c r="V1004" s="17"/>
      <c r="W1004" s="17"/>
    </row>
    <row r="1005" spans="4:23" ht="12">
      <c r="D1005" s="17"/>
      <c r="E1005" s="17"/>
      <c r="G1005" s="39"/>
      <c r="H1005" s="17"/>
      <c r="I1005" s="17"/>
      <c r="O1005" s="100"/>
      <c r="P1005" s="15"/>
      <c r="Q1005" s="15"/>
      <c r="R1005" s="17"/>
      <c r="S1005" s="17"/>
      <c r="T1005" s="17"/>
      <c r="U1005" s="39"/>
      <c r="V1005" s="17"/>
      <c r="W1005" s="17"/>
    </row>
    <row r="1006" spans="4:23" ht="12">
      <c r="D1006" s="17"/>
      <c r="E1006" s="17"/>
      <c r="G1006" s="39"/>
      <c r="H1006" s="17"/>
      <c r="I1006" s="17"/>
      <c r="O1006" s="100"/>
      <c r="P1006" s="15"/>
      <c r="Q1006" s="15"/>
      <c r="R1006" s="17"/>
      <c r="S1006" s="17"/>
      <c r="T1006" s="17"/>
      <c r="U1006" s="39"/>
      <c r="V1006" s="17"/>
      <c r="W1006" s="17"/>
    </row>
    <row r="1007" spans="4:23" ht="12">
      <c r="D1007" s="17"/>
      <c r="E1007" s="17"/>
      <c r="H1007" s="17"/>
      <c r="I1007" s="17"/>
      <c r="O1007" s="100"/>
      <c r="P1007" s="15"/>
      <c r="Q1007" s="15"/>
      <c r="R1007" s="17"/>
      <c r="S1007" s="17"/>
      <c r="T1007" s="17"/>
      <c r="U1007" s="40"/>
      <c r="V1007" s="17"/>
      <c r="W1007" s="17"/>
    </row>
    <row r="1008" spans="4:23" ht="12">
      <c r="D1008" s="17"/>
      <c r="E1008" s="17"/>
      <c r="G1008" s="39"/>
      <c r="H1008" s="17"/>
      <c r="I1008" s="17"/>
      <c r="O1008" s="100"/>
      <c r="P1008" s="15"/>
      <c r="Q1008" s="15"/>
      <c r="R1008" s="17"/>
      <c r="S1008" s="17"/>
      <c r="T1008" s="17"/>
      <c r="U1008" s="39"/>
      <c r="V1008" s="17"/>
      <c r="W1008" s="17"/>
    </row>
    <row r="1009" spans="4:23" ht="12">
      <c r="D1009" s="41"/>
      <c r="O1009" s="100"/>
      <c r="P1009" s="15"/>
      <c r="Q1009" s="15"/>
      <c r="R1009" s="41"/>
      <c r="S1009" s="41"/>
      <c r="T1009" s="17"/>
      <c r="U1009" s="40"/>
      <c r="V1009" s="41"/>
      <c r="W1009" s="41"/>
    </row>
    <row r="1010" spans="4:23" ht="12">
      <c r="D1010" s="17"/>
      <c r="E1010" s="17"/>
      <c r="G1010" s="39"/>
      <c r="H1010" s="17"/>
      <c r="I1010" s="17"/>
      <c r="O1010" s="100"/>
      <c r="P1010" s="15"/>
      <c r="Q1010" s="15"/>
      <c r="R1010" s="17"/>
      <c r="S1010" s="17"/>
      <c r="T1010" s="17"/>
      <c r="U1010" s="39"/>
      <c r="V1010" s="17"/>
      <c r="W1010" s="17"/>
    </row>
    <row r="1011" spans="4:23" ht="12">
      <c r="D1011" s="41"/>
      <c r="O1011" s="100"/>
      <c r="P1011" s="15"/>
      <c r="Q1011" s="15"/>
      <c r="R1011" s="41"/>
      <c r="S1011" s="41"/>
      <c r="T1011" s="17"/>
      <c r="U1011" s="40"/>
      <c r="V1011" s="41"/>
      <c r="W1011" s="41"/>
    </row>
    <row r="1012" spans="4:23" ht="12">
      <c r="D1012" s="17"/>
      <c r="E1012" s="17"/>
      <c r="G1012" s="39"/>
      <c r="H1012" s="17"/>
      <c r="I1012" s="17"/>
      <c r="O1012" s="100"/>
      <c r="P1012" s="15"/>
      <c r="Q1012" s="15"/>
      <c r="R1012" s="17"/>
      <c r="S1012" s="17"/>
      <c r="T1012" s="17"/>
      <c r="U1012" s="39"/>
      <c r="V1012" s="17"/>
      <c r="W1012" s="17"/>
    </row>
    <row r="1013" spans="4:23" ht="12">
      <c r="D1013" s="17"/>
      <c r="E1013" s="17"/>
      <c r="G1013" s="39"/>
      <c r="H1013" s="17"/>
      <c r="I1013" s="17"/>
      <c r="O1013" s="100"/>
      <c r="P1013" s="15"/>
      <c r="Q1013" s="15"/>
      <c r="R1013" s="17"/>
      <c r="S1013" s="17"/>
      <c r="T1013" s="17"/>
      <c r="U1013" s="39"/>
      <c r="V1013" s="17"/>
      <c r="W1013" s="17"/>
    </row>
    <row r="1014" spans="4:23" ht="12">
      <c r="D1014" s="17"/>
      <c r="E1014" s="17"/>
      <c r="H1014" s="17"/>
      <c r="I1014" s="17"/>
      <c r="O1014" s="100"/>
      <c r="P1014" s="15"/>
      <c r="Q1014" s="15"/>
      <c r="R1014" s="17"/>
      <c r="S1014" s="17"/>
      <c r="T1014" s="17"/>
      <c r="U1014" s="40"/>
      <c r="V1014" s="17"/>
      <c r="W1014" s="17"/>
    </row>
    <row r="1015" spans="4:23" ht="12">
      <c r="D1015" s="17"/>
      <c r="E1015" s="17"/>
      <c r="G1015" s="39"/>
      <c r="H1015" s="17"/>
      <c r="I1015" s="17"/>
      <c r="O1015" s="100"/>
      <c r="P1015" s="15"/>
      <c r="Q1015" s="15"/>
      <c r="R1015" s="17"/>
      <c r="S1015" s="17"/>
      <c r="T1015" s="17"/>
      <c r="U1015" s="39"/>
      <c r="V1015" s="17"/>
      <c r="W1015" s="17"/>
    </row>
    <row r="1016" spans="4:23" ht="12">
      <c r="D1016" s="41"/>
      <c r="O1016" s="100"/>
      <c r="P1016" s="15"/>
      <c r="Q1016" s="15"/>
      <c r="R1016" s="41"/>
      <c r="S1016" s="41"/>
      <c r="T1016" s="17"/>
      <c r="U1016" s="40"/>
      <c r="V1016" s="41"/>
      <c r="W1016" s="41"/>
    </row>
    <row r="1017" spans="4:23" ht="12">
      <c r="D1017" s="17"/>
      <c r="E1017" s="17"/>
      <c r="G1017" s="39"/>
      <c r="H1017" s="17"/>
      <c r="I1017" s="17"/>
      <c r="O1017" s="100"/>
      <c r="P1017" s="15"/>
      <c r="Q1017" s="15"/>
      <c r="R1017" s="17"/>
      <c r="S1017" s="17"/>
      <c r="T1017" s="17"/>
      <c r="U1017" s="39"/>
      <c r="V1017" s="17"/>
      <c r="W1017" s="17"/>
    </row>
    <row r="1018" spans="4:23" ht="12">
      <c r="D1018" s="17"/>
      <c r="E1018" s="17"/>
      <c r="G1018" s="39"/>
      <c r="H1018" s="17"/>
      <c r="I1018" s="17"/>
      <c r="O1018" s="100"/>
      <c r="P1018" s="15"/>
      <c r="Q1018" s="15"/>
      <c r="R1018" s="17"/>
      <c r="S1018" s="17"/>
      <c r="T1018" s="17"/>
      <c r="U1018" s="39"/>
      <c r="V1018" s="17"/>
      <c r="W1018" s="17"/>
    </row>
    <row r="1019" spans="4:23" ht="12">
      <c r="D1019" s="17"/>
      <c r="E1019" s="17"/>
      <c r="G1019" s="39"/>
      <c r="H1019" s="17"/>
      <c r="I1019" s="17"/>
      <c r="O1019" s="100"/>
      <c r="P1019" s="15"/>
      <c r="Q1019" s="15"/>
      <c r="R1019" s="17"/>
      <c r="S1019" s="17"/>
      <c r="T1019" s="17"/>
      <c r="U1019" s="39"/>
      <c r="V1019" s="17"/>
      <c r="W1019" s="17"/>
    </row>
    <row r="1020" spans="4:23" ht="13.5">
      <c r="D1020" s="17"/>
      <c r="E1020" s="17"/>
      <c r="G1020" s="39"/>
      <c r="H1020" s="17"/>
      <c r="I1020" s="17"/>
      <c r="O1020" s="100"/>
      <c r="P1020" s="15"/>
      <c r="Q1020" s="15"/>
      <c r="R1020" s="17"/>
      <c r="S1020" s="17"/>
      <c r="T1020" s="17"/>
      <c r="U1020" s="39"/>
      <c r="V1020" s="17"/>
      <c r="W1020" s="17"/>
    </row>
    <row r="1021" spans="4:23" ht="13.5">
      <c r="D1021" s="17"/>
      <c r="E1021" s="17"/>
      <c r="G1021" s="39"/>
      <c r="H1021" s="17"/>
      <c r="I1021" s="17"/>
      <c r="O1021" s="100"/>
      <c r="P1021" s="15"/>
      <c r="Q1021" s="15"/>
      <c r="R1021" s="17"/>
      <c r="S1021" s="17"/>
      <c r="T1021" s="17"/>
      <c r="U1021" s="39"/>
      <c r="V1021" s="17"/>
      <c r="W1021" s="17"/>
    </row>
    <row r="1022" spans="4:23" ht="13.5">
      <c r="D1022" s="17"/>
      <c r="E1022" s="17"/>
      <c r="H1022" s="17"/>
      <c r="I1022" s="17"/>
      <c r="O1022" s="100"/>
      <c r="P1022" s="15"/>
      <c r="Q1022" s="15"/>
      <c r="R1022" s="17"/>
      <c r="S1022" s="17"/>
      <c r="T1022" s="17"/>
      <c r="U1022" s="40"/>
      <c r="V1022" s="17"/>
      <c r="W1022" s="17"/>
    </row>
    <row r="1023" spans="4:23" ht="13.5">
      <c r="D1023" s="17"/>
      <c r="E1023" s="17"/>
      <c r="G1023" s="39"/>
      <c r="H1023" s="17"/>
      <c r="I1023" s="17"/>
      <c r="O1023" s="100"/>
      <c r="P1023" s="15"/>
      <c r="Q1023" s="15"/>
      <c r="R1023" s="17"/>
      <c r="S1023" s="17"/>
      <c r="T1023" s="17"/>
      <c r="U1023" s="39"/>
      <c r="V1023" s="17"/>
      <c r="W1023" s="17"/>
    </row>
    <row r="1024" spans="4:23" ht="13.5">
      <c r="D1024" s="17"/>
      <c r="E1024" s="17"/>
      <c r="H1024" s="17"/>
      <c r="I1024" s="17"/>
      <c r="O1024" s="100"/>
      <c r="P1024" s="15"/>
      <c r="Q1024" s="15"/>
      <c r="R1024" s="17"/>
      <c r="S1024" s="17"/>
      <c r="T1024" s="17"/>
      <c r="U1024" s="40"/>
      <c r="V1024" s="17"/>
      <c r="W1024" s="17"/>
    </row>
    <row r="1025" spans="4:23" ht="13.5">
      <c r="D1025" s="41"/>
      <c r="O1025" s="100"/>
      <c r="P1025" s="15"/>
      <c r="Q1025" s="15"/>
      <c r="R1025" s="41"/>
      <c r="S1025" s="41"/>
      <c r="T1025" s="17"/>
      <c r="U1025" s="40"/>
      <c r="V1025" s="41"/>
      <c r="W1025" s="41"/>
    </row>
    <row r="1026" spans="4:23" ht="13.5">
      <c r="D1026" s="17"/>
      <c r="E1026" s="17"/>
      <c r="H1026" s="17"/>
      <c r="I1026" s="17"/>
      <c r="O1026" s="100"/>
      <c r="P1026" s="15"/>
      <c r="Q1026" s="15"/>
      <c r="R1026" s="17"/>
      <c r="S1026" s="17"/>
      <c r="T1026" s="17"/>
      <c r="U1026" s="40"/>
      <c r="V1026" s="17"/>
      <c r="W1026" s="17"/>
    </row>
    <row r="1027" spans="4:23" ht="13.5">
      <c r="D1027" s="17"/>
      <c r="E1027" s="17"/>
      <c r="G1027" s="39"/>
      <c r="H1027" s="17"/>
      <c r="I1027" s="17"/>
      <c r="O1027" s="100"/>
      <c r="P1027" s="15"/>
      <c r="Q1027" s="15"/>
      <c r="R1027" s="17"/>
      <c r="S1027" s="17"/>
      <c r="T1027" s="17"/>
      <c r="U1027" s="39"/>
      <c r="V1027" s="17"/>
      <c r="W1027" s="17"/>
    </row>
    <row r="1028" spans="4:23" ht="13.5">
      <c r="D1028" s="41"/>
      <c r="G1028" s="39"/>
      <c r="O1028" s="100"/>
      <c r="P1028" s="15"/>
      <c r="Q1028" s="15"/>
      <c r="R1028" s="41"/>
      <c r="S1028" s="41"/>
      <c r="T1028" s="17"/>
      <c r="U1028" s="39"/>
      <c r="V1028" s="41"/>
      <c r="W1028" s="41"/>
    </row>
    <row r="1029" spans="4:23" ht="13.5">
      <c r="D1029" s="17"/>
      <c r="E1029" s="17"/>
      <c r="G1029" s="39"/>
      <c r="H1029" s="17"/>
      <c r="I1029" s="17"/>
      <c r="O1029" s="100"/>
      <c r="P1029" s="15"/>
      <c r="Q1029" s="15"/>
      <c r="R1029" s="17"/>
      <c r="S1029" s="17"/>
      <c r="T1029" s="17"/>
      <c r="U1029" s="39"/>
      <c r="V1029" s="17"/>
      <c r="W1029" s="17"/>
    </row>
    <row r="1030" spans="4:23" ht="13.5">
      <c r="D1030" s="17"/>
      <c r="E1030" s="17"/>
      <c r="H1030" s="17"/>
      <c r="I1030" s="17"/>
      <c r="O1030" s="100"/>
      <c r="P1030" s="15"/>
      <c r="Q1030" s="15"/>
      <c r="R1030" s="17"/>
      <c r="S1030" s="17"/>
      <c r="T1030" s="17"/>
      <c r="U1030" s="40"/>
      <c r="V1030" s="17"/>
      <c r="W1030" s="17"/>
    </row>
    <row r="1031" spans="4:23" ht="13.5">
      <c r="D1031" s="17"/>
      <c r="E1031" s="17"/>
      <c r="G1031" s="39"/>
      <c r="H1031" s="17"/>
      <c r="I1031" s="17"/>
      <c r="O1031" s="100"/>
      <c r="P1031" s="15"/>
      <c r="Q1031" s="15"/>
      <c r="R1031" s="17"/>
      <c r="S1031" s="17"/>
      <c r="T1031" s="17"/>
      <c r="U1031" s="39"/>
      <c r="V1031" s="17"/>
      <c r="W1031" s="17"/>
    </row>
    <row r="1032" spans="4:23" ht="13.5">
      <c r="D1032" s="17"/>
      <c r="E1032" s="17"/>
      <c r="G1032" s="39"/>
      <c r="H1032" s="17"/>
      <c r="I1032" s="17"/>
      <c r="O1032" s="100"/>
      <c r="P1032" s="15"/>
      <c r="Q1032" s="15"/>
      <c r="R1032" s="17"/>
      <c r="S1032" s="17"/>
      <c r="T1032" s="17"/>
      <c r="U1032" s="39"/>
      <c r="V1032" s="17"/>
      <c r="W1032" s="17"/>
    </row>
    <row r="1033" spans="4:23" ht="13.5">
      <c r="D1033" s="17"/>
      <c r="E1033" s="17"/>
      <c r="G1033" s="39"/>
      <c r="H1033" s="17"/>
      <c r="I1033" s="17"/>
      <c r="O1033" s="100"/>
      <c r="P1033" s="15"/>
      <c r="Q1033" s="15"/>
      <c r="R1033" s="17"/>
      <c r="S1033" s="17"/>
      <c r="T1033" s="17"/>
      <c r="U1033" s="39"/>
      <c r="V1033" s="17"/>
      <c r="W1033" s="17"/>
    </row>
    <row r="1034" spans="4:23" ht="13.5">
      <c r="D1034" s="17"/>
      <c r="E1034" s="17"/>
      <c r="G1034" s="39"/>
      <c r="H1034" s="17"/>
      <c r="I1034" s="17"/>
      <c r="O1034" s="100"/>
      <c r="P1034" s="15"/>
      <c r="Q1034" s="15"/>
      <c r="R1034" s="17"/>
      <c r="S1034" s="17"/>
      <c r="T1034" s="17"/>
      <c r="U1034" s="39"/>
      <c r="V1034" s="17"/>
      <c r="W1034" s="17"/>
    </row>
    <row r="1035" spans="4:23" ht="13.5">
      <c r="D1035" s="17"/>
      <c r="E1035" s="17"/>
      <c r="G1035" s="39"/>
      <c r="H1035" s="17"/>
      <c r="I1035" s="17"/>
      <c r="O1035" s="100"/>
      <c r="P1035" s="15"/>
      <c r="Q1035" s="15"/>
      <c r="R1035" s="17"/>
      <c r="S1035" s="17"/>
      <c r="T1035" s="17"/>
      <c r="U1035" s="39"/>
      <c r="V1035" s="17"/>
      <c r="W1035" s="17"/>
    </row>
    <row r="1036" spans="4:23" ht="13.5">
      <c r="D1036" s="17"/>
      <c r="E1036" s="17"/>
      <c r="G1036" s="39"/>
      <c r="H1036" s="17"/>
      <c r="I1036" s="17"/>
      <c r="O1036" s="100"/>
      <c r="P1036" s="15"/>
      <c r="Q1036" s="15"/>
      <c r="R1036" s="17"/>
      <c r="S1036" s="17"/>
      <c r="T1036" s="17"/>
      <c r="U1036" s="39"/>
      <c r="V1036" s="17"/>
      <c r="W1036" s="17"/>
    </row>
    <row r="1037" spans="4:23" ht="13.5">
      <c r="D1037" s="17"/>
      <c r="E1037" s="17"/>
      <c r="G1037" s="39"/>
      <c r="H1037" s="17"/>
      <c r="I1037" s="17"/>
      <c r="O1037" s="100"/>
      <c r="P1037" s="15"/>
      <c r="Q1037" s="15"/>
      <c r="R1037" s="17"/>
      <c r="S1037" s="17"/>
      <c r="T1037" s="17"/>
      <c r="U1037" s="39"/>
      <c r="V1037" s="17"/>
      <c r="W1037" s="17"/>
    </row>
    <row r="1038" spans="4:23" ht="13.5">
      <c r="D1038" s="17"/>
      <c r="E1038" s="17"/>
      <c r="G1038" s="39"/>
      <c r="H1038" s="17"/>
      <c r="I1038" s="17"/>
      <c r="O1038" s="100"/>
      <c r="P1038" s="15"/>
      <c r="Q1038" s="15"/>
      <c r="R1038" s="17"/>
      <c r="S1038" s="17"/>
      <c r="T1038" s="17"/>
      <c r="U1038" s="39"/>
      <c r="V1038" s="17"/>
      <c r="W1038" s="17"/>
    </row>
    <row r="1039" spans="4:23" ht="13.5">
      <c r="D1039" s="17"/>
      <c r="E1039" s="17"/>
      <c r="H1039" s="17"/>
      <c r="I1039" s="17"/>
      <c r="O1039" s="100"/>
      <c r="P1039" s="15"/>
      <c r="Q1039" s="15"/>
      <c r="R1039" s="17"/>
      <c r="S1039" s="17"/>
      <c r="T1039" s="17"/>
      <c r="U1039" s="40"/>
      <c r="V1039" s="17"/>
      <c r="W1039" s="17"/>
    </row>
    <row r="1040" spans="4:23" ht="13.5">
      <c r="D1040" s="41"/>
      <c r="O1040" s="100"/>
      <c r="P1040" s="15"/>
      <c r="Q1040" s="15"/>
      <c r="R1040" s="41"/>
      <c r="S1040" s="41"/>
      <c r="T1040" s="17"/>
      <c r="U1040" s="40"/>
      <c r="V1040" s="41"/>
      <c r="W1040" s="41"/>
    </row>
    <row r="1041" spans="4:23" ht="13.5">
      <c r="D1041" s="17"/>
      <c r="E1041" s="17"/>
      <c r="G1041" s="39"/>
      <c r="H1041" s="17"/>
      <c r="I1041" s="17"/>
      <c r="O1041" s="100"/>
      <c r="P1041" s="15"/>
      <c r="Q1041" s="15"/>
      <c r="R1041" s="17"/>
      <c r="S1041" s="17"/>
      <c r="T1041" s="17"/>
      <c r="U1041" s="39"/>
      <c r="V1041" s="17"/>
      <c r="W1041" s="17"/>
    </row>
    <row r="1042" spans="4:23" ht="13.5">
      <c r="D1042" s="41"/>
      <c r="O1042" s="100"/>
      <c r="P1042" s="15"/>
      <c r="Q1042" s="15"/>
      <c r="R1042" s="41"/>
      <c r="S1042" s="41"/>
      <c r="T1042" s="17"/>
      <c r="U1042" s="40"/>
      <c r="V1042" s="41"/>
      <c r="W1042" s="41"/>
    </row>
    <row r="1043" spans="4:23" ht="13.5">
      <c r="D1043" s="17"/>
      <c r="E1043" s="17"/>
      <c r="G1043" s="39"/>
      <c r="H1043" s="17"/>
      <c r="I1043" s="17"/>
      <c r="O1043" s="100"/>
      <c r="P1043" s="15"/>
      <c r="Q1043" s="15"/>
      <c r="R1043" s="17"/>
      <c r="S1043" s="17"/>
      <c r="T1043" s="17"/>
      <c r="U1043" s="39"/>
      <c r="V1043" s="17"/>
      <c r="W1043" s="17"/>
    </row>
    <row r="1044" spans="4:23" ht="13.5">
      <c r="D1044" s="17"/>
      <c r="E1044" s="17"/>
      <c r="G1044" s="39"/>
      <c r="H1044" s="17"/>
      <c r="I1044" s="17"/>
      <c r="O1044" s="100"/>
      <c r="P1044" s="15"/>
      <c r="Q1044" s="15"/>
      <c r="R1044" s="17"/>
      <c r="S1044" s="17"/>
      <c r="T1044" s="17"/>
      <c r="U1044" s="39"/>
      <c r="V1044" s="17"/>
      <c r="W1044" s="17"/>
    </row>
    <row r="1045" spans="4:23" ht="13.5">
      <c r="D1045" s="17"/>
      <c r="E1045" s="17"/>
      <c r="G1045" s="39"/>
      <c r="H1045" s="17"/>
      <c r="I1045" s="17"/>
      <c r="O1045" s="100"/>
      <c r="P1045" s="15"/>
      <c r="Q1045" s="15"/>
      <c r="R1045" s="17"/>
      <c r="S1045" s="17"/>
      <c r="T1045" s="17"/>
      <c r="U1045" s="39"/>
      <c r="V1045" s="17"/>
      <c r="W1045" s="17"/>
    </row>
    <row r="1046" spans="4:23" ht="13.5">
      <c r="D1046" s="17"/>
      <c r="E1046" s="17"/>
      <c r="G1046" s="39"/>
      <c r="H1046" s="17"/>
      <c r="I1046" s="17"/>
      <c r="O1046" s="100"/>
      <c r="P1046" s="15"/>
      <c r="Q1046" s="15"/>
      <c r="R1046" s="17"/>
      <c r="S1046" s="17"/>
      <c r="T1046" s="17"/>
      <c r="U1046" s="39"/>
      <c r="V1046" s="17"/>
      <c r="W1046" s="17"/>
    </row>
    <row r="1047" spans="4:23" ht="13.5">
      <c r="D1047" s="17"/>
      <c r="E1047" s="17"/>
      <c r="G1047" s="39"/>
      <c r="H1047" s="17"/>
      <c r="I1047" s="17"/>
      <c r="O1047" s="100"/>
      <c r="P1047" s="15"/>
      <c r="Q1047" s="15"/>
      <c r="R1047" s="17"/>
      <c r="S1047" s="17"/>
      <c r="T1047" s="17"/>
      <c r="U1047" s="39"/>
      <c r="V1047" s="17"/>
      <c r="W1047" s="17"/>
    </row>
    <row r="1048" spans="4:23" ht="13.5">
      <c r="D1048" s="41"/>
      <c r="G1048" s="39"/>
      <c r="O1048" s="100"/>
      <c r="P1048" s="15"/>
      <c r="Q1048" s="15"/>
      <c r="R1048" s="41"/>
      <c r="S1048" s="41"/>
      <c r="T1048" s="17"/>
      <c r="U1048" s="39"/>
      <c r="V1048" s="41"/>
      <c r="W1048" s="41"/>
    </row>
    <row r="1049" spans="4:23" ht="13.5">
      <c r="D1049" s="17"/>
      <c r="E1049" s="17"/>
      <c r="H1049" s="17"/>
      <c r="I1049" s="17"/>
      <c r="O1049" s="100"/>
      <c r="P1049" s="15"/>
      <c r="Q1049" s="15"/>
      <c r="R1049" s="17"/>
      <c r="S1049" s="17"/>
      <c r="T1049" s="17"/>
      <c r="U1049" s="40"/>
      <c r="V1049" s="17"/>
      <c r="W1049" s="17"/>
    </row>
    <row r="1050" spans="4:23" ht="13.5">
      <c r="D1050" s="41"/>
      <c r="O1050" s="100"/>
      <c r="P1050" s="15"/>
      <c r="Q1050" s="15"/>
      <c r="R1050" s="41"/>
      <c r="S1050" s="41"/>
      <c r="T1050" s="17"/>
      <c r="U1050" s="40"/>
      <c r="V1050" s="41"/>
      <c r="W1050" s="41"/>
    </row>
    <row r="1051" spans="4:23" ht="13.5">
      <c r="D1051" s="17"/>
      <c r="E1051" s="17"/>
      <c r="H1051" s="17"/>
      <c r="I1051" s="17"/>
      <c r="O1051" s="100"/>
      <c r="P1051" s="15"/>
      <c r="Q1051" s="15"/>
      <c r="R1051" s="17"/>
      <c r="S1051" s="17"/>
      <c r="T1051" s="17"/>
      <c r="U1051" s="40"/>
      <c r="V1051" s="17"/>
      <c r="W1051" s="17"/>
    </row>
    <row r="1052" spans="4:23" ht="13.5">
      <c r="D1052" s="17"/>
      <c r="E1052" s="17"/>
      <c r="G1052" s="39"/>
      <c r="H1052" s="17"/>
      <c r="I1052" s="17"/>
      <c r="O1052" s="100"/>
      <c r="P1052" s="15"/>
      <c r="Q1052" s="15"/>
      <c r="R1052" s="17"/>
      <c r="S1052" s="17"/>
      <c r="T1052" s="17"/>
      <c r="U1052" s="39"/>
      <c r="V1052" s="17"/>
      <c r="W1052" s="17"/>
    </row>
    <row r="1053" spans="4:23" ht="13.5">
      <c r="D1053" s="41"/>
      <c r="O1053" s="100"/>
      <c r="P1053" s="15"/>
      <c r="Q1053" s="15"/>
      <c r="R1053" s="41"/>
      <c r="S1053" s="41"/>
      <c r="T1053" s="17"/>
      <c r="U1053" s="40"/>
      <c r="V1053" s="41"/>
      <c r="W1053" s="41"/>
    </row>
    <row r="1054" spans="4:23" ht="13.5">
      <c r="D1054" s="41"/>
      <c r="O1054" s="100"/>
      <c r="P1054" s="15"/>
      <c r="Q1054" s="15"/>
      <c r="R1054" s="41"/>
      <c r="S1054" s="41"/>
      <c r="T1054" s="17"/>
      <c r="U1054" s="40"/>
      <c r="V1054" s="41"/>
      <c r="W1054" s="41"/>
    </row>
    <row r="1055" spans="4:23" ht="13.5">
      <c r="D1055" s="41"/>
      <c r="O1055" s="100"/>
      <c r="P1055" s="15"/>
      <c r="Q1055" s="15"/>
      <c r="R1055" s="41"/>
      <c r="S1055" s="41"/>
      <c r="T1055" s="17"/>
      <c r="U1055" s="40"/>
      <c r="V1055" s="41"/>
      <c r="W1055" s="41"/>
    </row>
    <row r="1056" spans="4:23" ht="13.5">
      <c r="D1056" s="41"/>
      <c r="G1056" s="39"/>
      <c r="O1056" s="100"/>
      <c r="P1056" s="15"/>
      <c r="Q1056" s="15"/>
      <c r="R1056" s="41"/>
      <c r="S1056" s="41"/>
      <c r="T1056" s="17"/>
      <c r="U1056" s="39"/>
      <c r="V1056" s="41"/>
      <c r="W1056" s="41"/>
    </row>
    <row r="1057" spans="7:23" ht="13.5">
      <c r="G1057" s="39"/>
      <c r="O1057" s="100"/>
      <c r="P1057" s="15"/>
      <c r="Q1057" s="15"/>
      <c r="R1057" s="42"/>
      <c r="S1057" s="41"/>
      <c r="T1057" s="17"/>
      <c r="U1057" s="39"/>
      <c r="V1057" s="41"/>
      <c r="W1057" s="41"/>
    </row>
    <row r="1058" spans="4:23" ht="13.5">
      <c r="D1058" s="41"/>
      <c r="G1058" s="39"/>
      <c r="O1058" s="100"/>
      <c r="P1058" s="15"/>
      <c r="Q1058" s="15"/>
      <c r="R1058" s="41"/>
      <c r="S1058" s="41"/>
      <c r="T1058" s="17"/>
      <c r="U1058" s="39"/>
      <c r="V1058" s="41"/>
      <c r="W1058" s="41"/>
    </row>
    <row r="1059" spans="4:23" ht="13.5">
      <c r="D1059" s="41"/>
      <c r="O1059" s="100"/>
      <c r="P1059" s="15"/>
      <c r="Q1059" s="15"/>
      <c r="R1059" s="41"/>
      <c r="S1059" s="41"/>
      <c r="T1059" s="17"/>
      <c r="U1059" s="40"/>
      <c r="V1059" s="41"/>
      <c r="W1059" s="41"/>
    </row>
    <row r="1060" spans="4:23" ht="13.5">
      <c r="D1060" s="41"/>
      <c r="O1060" s="100"/>
      <c r="P1060" s="15"/>
      <c r="Q1060" s="15"/>
      <c r="R1060" s="41"/>
      <c r="S1060" s="41"/>
      <c r="T1060" s="17"/>
      <c r="U1060" s="40"/>
      <c r="V1060" s="41"/>
      <c r="W1060" s="41"/>
    </row>
    <row r="1061" spans="4:23" ht="13.5">
      <c r="D1061" s="41"/>
      <c r="G1061" s="39"/>
      <c r="O1061" s="100"/>
      <c r="P1061" s="15"/>
      <c r="Q1061" s="15"/>
      <c r="R1061" s="41"/>
      <c r="S1061" s="41"/>
      <c r="T1061" s="17"/>
      <c r="U1061" s="39"/>
      <c r="V1061" s="41"/>
      <c r="W1061" s="41"/>
    </row>
    <row r="1062" spans="4:23" ht="13.5">
      <c r="D1062" s="41"/>
      <c r="O1062" s="100"/>
      <c r="P1062" s="15"/>
      <c r="Q1062" s="15"/>
      <c r="R1062" s="41"/>
      <c r="S1062" s="41"/>
      <c r="T1062" s="17"/>
      <c r="U1062" s="40"/>
      <c r="V1062" s="41"/>
      <c r="W1062" s="41"/>
    </row>
    <row r="1063" spans="4:23" ht="13.5">
      <c r="D1063" s="17"/>
      <c r="E1063" s="17"/>
      <c r="G1063" s="39"/>
      <c r="H1063" s="17"/>
      <c r="I1063" s="17"/>
      <c r="O1063" s="100"/>
      <c r="P1063" s="15"/>
      <c r="Q1063" s="15"/>
      <c r="R1063" s="17"/>
      <c r="S1063" s="17"/>
      <c r="T1063" s="17"/>
      <c r="U1063" s="39"/>
      <c r="V1063" s="17"/>
      <c r="W1063" s="17"/>
    </row>
    <row r="1064" spans="4:23" ht="13.5">
      <c r="D1064" s="41"/>
      <c r="O1064" s="100"/>
      <c r="P1064" s="15"/>
      <c r="Q1064" s="15"/>
      <c r="R1064" s="41"/>
      <c r="S1064" s="41"/>
      <c r="T1064" s="17"/>
      <c r="U1064" s="40"/>
      <c r="V1064" s="41"/>
      <c r="W1064" s="41"/>
    </row>
    <row r="1065" spans="4:23" ht="13.5">
      <c r="D1065" s="17"/>
      <c r="E1065" s="17"/>
      <c r="G1065" s="39"/>
      <c r="H1065" s="17"/>
      <c r="I1065" s="17"/>
      <c r="O1065" s="100"/>
      <c r="P1065" s="15"/>
      <c r="Q1065" s="15"/>
      <c r="R1065" s="17"/>
      <c r="S1065" s="17"/>
      <c r="T1065" s="17"/>
      <c r="U1065" s="39"/>
      <c r="V1065" s="17"/>
      <c r="W1065" s="17"/>
    </row>
    <row r="1066" spans="4:23" ht="13.5">
      <c r="D1066" s="17"/>
      <c r="E1066" s="17"/>
      <c r="G1066" s="39"/>
      <c r="H1066" s="17"/>
      <c r="I1066" s="17"/>
      <c r="O1066" s="100"/>
      <c r="P1066" s="15"/>
      <c r="Q1066" s="15"/>
      <c r="R1066" s="17"/>
      <c r="S1066" s="17"/>
      <c r="T1066" s="17"/>
      <c r="U1066" s="39"/>
      <c r="V1066" s="17"/>
      <c r="W1066" s="17"/>
    </row>
    <row r="1067" spans="4:23" ht="13.5">
      <c r="D1067" s="41"/>
      <c r="G1067" s="39"/>
      <c r="O1067" s="100"/>
      <c r="P1067" s="15"/>
      <c r="Q1067" s="15"/>
      <c r="R1067" s="41"/>
      <c r="S1067" s="41"/>
      <c r="T1067" s="17"/>
      <c r="U1067" s="39"/>
      <c r="V1067" s="41"/>
      <c r="W1067" s="41"/>
    </row>
    <row r="1068" spans="4:23" ht="13.5">
      <c r="D1068" s="41"/>
      <c r="G1068" s="39"/>
      <c r="O1068" s="100"/>
      <c r="P1068" s="15"/>
      <c r="Q1068" s="15"/>
      <c r="R1068" s="41"/>
      <c r="S1068" s="41"/>
      <c r="T1068" s="17"/>
      <c r="U1068" s="39"/>
      <c r="V1068" s="41"/>
      <c r="W1068" s="41"/>
    </row>
    <row r="1069" spans="4:23" ht="13.5">
      <c r="D1069" s="41"/>
      <c r="G1069" s="39"/>
      <c r="O1069" s="100"/>
      <c r="P1069" s="15"/>
      <c r="Q1069" s="15"/>
      <c r="R1069" s="41"/>
      <c r="S1069" s="41"/>
      <c r="T1069" s="17"/>
      <c r="U1069" s="39"/>
      <c r="V1069" s="41"/>
      <c r="W1069" s="41"/>
    </row>
    <row r="1070" spans="4:23" ht="13.5">
      <c r="D1070" s="41"/>
      <c r="O1070" s="100"/>
      <c r="P1070" s="15"/>
      <c r="Q1070" s="15"/>
      <c r="R1070" s="41"/>
      <c r="S1070" s="41"/>
      <c r="T1070" s="17"/>
      <c r="U1070" s="40"/>
      <c r="V1070" s="41"/>
      <c r="W1070" s="41"/>
    </row>
    <row r="1071" spans="4:23" ht="13.5">
      <c r="D1071" s="41"/>
      <c r="G1071" s="39"/>
      <c r="O1071" s="100"/>
      <c r="P1071" s="15"/>
      <c r="Q1071" s="15"/>
      <c r="R1071" s="41"/>
      <c r="S1071" s="41"/>
      <c r="T1071" s="17"/>
      <c r="U1071" s="39"/>
      <c r="V1071" s="41"/>
      <c r="W1071" s="41"/>
    </row>
    <row r="1072" spans="4:23" ht="13.5">
      <c r="D1072" s="41"/>
      <c r="G1072" s="39"/>
      <c r="O1072" s="100"/>
      <c r="P1072" s="15"/>
      <c r="Q1072" s="15"/>
      <c r="R1072" s="41"/>
      <c r="S1072" s="41"/>
      <c r="T1072" s="17"/>
      <c r="U1072" s="39"/>
      <c r="V1072" s="41"/>
      <c r="W1072" s="41"/>
    </row>
    <row r="1073" spans="4:23" ht="13.5">
      <c r="D1073" s="17"/>
      <c r="E1073" s="17"/>
      <c r="G1073" s="39"/>
      <c r="H1073" s="17"/>
      <c r="I1073" s="17"/>
      <c r="O1073" s="100"/>
      <c r="P1073" s="15"/>
      <c r="Q1073" s="15"/>
      <c r="R1073" s="17"/>
      <c r="S1073" s="17"/>
      <c r="T1073" s="17"/>
      <c r="U1073" s="39"/>
      <c r="V1073" s="17"/>
      <c r="W1073" s="17"/>
    </row>
    <row r="1074" spans="4:23" ht="13.5">
      <c r="D1074" s="17"/>
      <c r="E1074" s="17"/>
      <c r="G1074" s="39"/>
      <c r="H1074" s="17"/>
      <c r="I1074" s="17"/>
      <c r="O1074" s="100"/>
      <c r="P1074" s="15"/>
      <c r="Q1074" s="15"/>
      <c r="R1074" s="17"/>
      <c r="S1074" s="17"/>
      <c r="T1074" s="17"/>
      <c r="U1074" s="39"/>
      <c r="V1074" s="17"/>
      <c r="W1074" s="17"/>
    </row>
    <row r="1075" spans="4:23" ht="13.5">
      <c r="D1075" s="41"/>
      <c r="O1075" s="100"/>
      <c r="P1075" s="15"/>
      <c r="Q1075" s="15"/>
      <c r="R1075" s="41"/>
      <c r="S1075" s="41"/>
      <c r="T1075" s="17"/>
      <c r="U1075" s="40"/>
      <c r="V1075" s="41"/>
      <c r="W1075" s="41"/>
    </row>
    <row r="1076" spans="4:23" ht="13.5">
      <c r="D1076" s="17"/>
      <c r="E1076" s="17"/>
      <c r="G1076" s="39"/>
      <c r="H1076" s="17"/>
      <c r="I1076" s="17"/>
      <c r="O1076" s="100"/>
      <c r="P1076" s="15"/>
      <c r="Q1076" s="15"/>
      <c r="R1076" s="17"/>
      <c r="S1076" s="17"/>
      <c r="T1076" s="17"/>
      <c r="U1076" s="39"/>
      <c r="V1076" s="17"/>
      <c r="W1076" s="17"/>
    </row>
    <row r="1077" spans="4:23" ht="13.5">
      <c r="D1077" s="17"/>
      <c r="E1077" s="17"/>
      <c r="G1077" s="39"/>
      <c r="H1077" s="17"/>
      <c r="I1077" s="17"/>
      <c r="O1077" s="100"/>
      <c r="P1077" s="15"/>
      <c r="Q1077" s="15"/>
      <c r="R1077" s="17"/>
      <c r="S1077" s="17"/>
      <c r="T1077" s="17"/>
      <c r="U1077" s="39"/>
      <c r="V1077" s="17"/>
      <c r="W1077" s="17"/>
    </row>
    <row r="1078" spans="4:23" ht="13.5">
      <c r="D1078" s="17"/>
      <c r="E1078" s="17"/>
      <c r="H1078" s="17"/>
      <c r="I1078" s="17"/>
      <c r="O1078" s="100"/>
      <c r="P1078" s="15"/>
      <c r="Q1078" s="15"/>
      <c r="R1078" s="17"/>
      <c r="S1078" s="17"/>
      <c r="T1078" s="17"/>
      <c r="U1078" s="40"/>
      <c r="V1078" s="17"/>
      <c r="W1078" s="17"/>
    </row>
    <row r="1079" spans="4:23" ht="13.5">
      <c r="D1079" s="17"/>
      <c r="E1079" s="17"/>
      <c r="G1079" s="39"/>
      <c r="H1079" s="17"/>
      <c r="I1079" s="17"/>
      <c r="O1079" s="100"/>
      <c r="P1079" s="15"/>
      <c r="Q1079" s="15"/>
      <c r="R1079" s="17"/>
      <c r="S1079" s="17"/>
      <c r="T1079" s="17"/>
      <c r="U1079" s="39"/>
      <c r="V1079" s="17"/>
      <c r="W1079" s="17"/>
    </row>
    <row r="1080" spans="4:23" ht="13.5">
      <c r="D1080" s="17"/>
      <c r="E1080" s="17"/>
      <c r="H1080" s="17"/>
      <c r="I1080" s="17"/>
      <c r="O1080" s="100"/>
      <c r="P1080" s="15"/>
      <c r="Q1080" s="15"/>
      <c r="R1080" s="17"/>
      <c r="S1080" s="17"/>
      <c r="T1080" s="17"/>
      <c r="U1080" s="40"/>
      <c r="V1080" s="17"/>
      <c r="W1080" s="17"/>
    </row>
    <row r="1081" spans="4:23" ht="13.5">
      <c r="D1081" s="17"/>
      <c r="E1081" s="17"/>
      <c r="H1081" s="17"/>
      <c r="I1081" s="17"/>
      <c r="O1081" s="100"/>
      <c r="P1081" s="15"/>
      <c r="Q1081" s="15"/>
      <c r="R1081" s="17"/>
      <c r="S1081" s="17"/>
      <c r="T1081" s="17"/>
      <c r="U1081" s="40"/>
      <c r="V1081" s="17"/>
      <c r="W1081" s="17"/>
    </row>
    <row r="1082" spans="4:23" ht="13.5">
      <c r="D1082" s="17"/>
      <c r="E1082" s="17"/>
      <c r="G1082" s="39"/>
      <c r="H1082" s="17"/>
      <c r="I1082" s="17"/>
      <c r="O1082" s="100"/>
      <c r="P1082" s="15"/>
      <c r="Q1082" s="15"/>
      <c r="R1082" s="17"/>
      <c r="S1082" s="17"/>
      <c r="T1082" s="17"/>
      <c r="U1082" s="39"/>
      <c r="V1082" s="17"/>
      <c r="W1082" s="17"/>
    </row>
    <row r="1083" spans="4:23" ht="13.5">
      <c r="D1083" s="17"/>
      <c r="E1083" s="17"/>
      <c r="G1083" s="39"/>
      <c r="H1083" s="17"/>
      <c r="I1083" s="17"/>
      <c r="O1083" s="100"/>
      <c r="P1083" s="15"/>
      <c r="Q1083" s="15"/>
      <c r="R1083" s="17"/>
      <c r="S1083" s="17"/>
      <c r="T1083" s="17"/>
      <c r="U1083" s="39"/>
      <c r="V1083" s="17"/>
      <c r="W1083" s="17"/>
    </row>
    <row r="1084" spans="4:23" ht="13.5">
      <c r="D1084" s="17"/>
      <c r="E1084" s="17"/>
      <c r="G1084" s="39"/>
      <c r="H1084" s="17"/>
      <c r="I1084" s="17"/>
      <c r="O1084" s="100"/>
      <c r="P1084" s="15"/>
      <c r="Q1084" s="15"/>
      <c r="R1084" s="17"/>
      <c r="S1084" s="17"/>
      <c r="T1084" s="17"/>
      <c r="U1084" s="39"/>
      <c r="V1084" s="17"/>
      <c r="W1084" s="17"/>
    </row>
    <row r="1085" spans="4:23" ht="13.5">
      <c r="D1085" s="41"/>
      <c r="H1085" s="17"/>
      <c r="O1085" s="100"/>
      <c r="P1085" s="15"/>
      <c r="Q1085" s="15"/>
      <c r="R1085" s="41"/>
      <c r="S1085" s="41"/>
      <c r="T1085" s="17"/>
      <c r="U1085" s="40"/>
      <c r="V1085" s="17"/>
      <c r="W1085" s="41"/>
    </row>
    <row r="1086" spans="4:23" ht="13.5">
      <c r="D1086" s="17"/>
      <c r="E1086" s="17"/>
      <c r="H1086" s="17"/>
      <c r="I1086" s="17"/>
      <c r="O1086" s="100"/>
      <c r="P1086" s="15"/>
      <c r="Q1086" s="15"/>
      <c r="R1086" s="17"/>
      <c r="S1086" s="17"/>
      <c r="T1086" s="17"/>
      <c r="U1086" s="40"/>
      <c r="V1086" s="17"/>
      <c r="W1086" s="17"/>
    </row>
    <row r="1087" spans="4:23" ht="13.5">
      <c r="D1087" s="17"/>
      <c r="E1087" s="17"/>
      <c r="G1087" s="39"/>
      <c r="H1087" s="17"/>
      <c r="I1087" s="17"/>
      <c r="O1087" s="100"/>
      <c r="P1087" s="15"/>
      <c r="Q1087" s="15"/>
      <c r="R1087" s="17"/>
      <c r="S1087" s="17"/>
      <c r="T1087" s="17"/>
      <c r="U1087" s="39"/>
      <c r="V1087" s="17"/>
      <c r="W1087" s="17"/>
    </row>
    <row r="1088" spans="4:23" ht="13.5">
      <c r="D1088" s="17"/>
      <c r="E1088" s="17"/>
      <c r="G1088" s="39"/>
      <c r="I1088" s="17"/>
      <c r="O1088" s="100"/>
      <c r="P1088" s="15"/>
      <c r="Q1088" s="15"/>
      <c r="R1088" s="17"/>
      <c r="S1088" s="17"/>
      <c r="T1088" s="17"/>
      <c r="U1088" s="39"/>
      <c r="V1088" s="41"/>
      <c r="W1088" s="17"/>
    </row>
    <row r="1089" spans="4:23" ht="13.5">
      <c r="D1089" s="17"/>
      <c r="E1089" s="17"/>
      <c r="G1089" s="39"/>
      <c r="H1089" s="17"/>
      <c r="I1089" s="17"/>
      <c r="O1089" s="100"/>
      <c r="P1089" s="15"/>
      <c r="Q1089" s="15"/>
      <c r="R1089" s="17"/>
      <c r="S1089" s="17"/>
      <c r="T1089" s="17"/>
      <c r="U1089" s="39"/>
      <c r="V1089" s="17"/>
      <c r="W1089" s="17"/>
    </row>
    <row r="1090" spans="4:23" ht="13.5">
      <c r="D1090" s="17"/>
      <c r="E1090" s="17"/>
      <c r="G1090" s="39"/>
      <c r="H1090" s="17"/>
      <c r="I1090" s="17"/>
      <c r="O1090" s="100"/>
      <c r="P1090" s="15"/>
      <c r="Q1090" s="15"/>
      <c r="R1090" s="17"/>
      <c r="S1090" s="17"/>
      <c r="T1090" s="17"/>
      <c r="U1090" s="39"/>
      <c r="V1090" s="17"/>
      <c r="W1090" s="17"/>
    </row>
    <row r="1091" spans="4:23" ht="13.5">
      <c r="D1091" s="17"/>
      <c r="E1091" s="17"/>
      <c r="G1091" s="39"/>
      <c r="H1091" s="17"/>
      <c r="I1091" s="17"/>
      <c r="O1091" s="100"/>
      <c r="P1091" s="15"/>
      <c r="Q1091" s="15"/>
      <c r="R1091" s="17"/>
      <c r="S1091" s="17"/>
      <c r="T1091" s="17"/>
      <c r="U1091" s="39"/>
      <c r="V1091" s="17"/>
      <c r="W1091" s="17"/>
    </row>
    <row r="1092" spans="4:23" ht="13.5">
      <c r="D1092" s="17"/>
      <c r="E1092" s="17"/>
      <c r="G1092" s="39"/>
      <c r="H1092" s="17"/>
      <c r="I1092" s="17"/>
      <c r="O1092" s="100"/>
      <c r="P1092" s="15"/>
      <c r="Q1092" s="15"/>
      <c r="R1092" s="17"/>
      <c r="S1092" s="17"/>
      <c r="T1092" s="17"/>
      <c r="U1092" s="39"/>
      <c r="V1092" s="17"/>
      <c r="W1092" s="17"/>
    </row>
    <row r="1093" spans="4:23" ht="13.5">
      <c r="D1093" s="17"/>
      <c r="E1093" s="17"/>
      <c r="G1093" s="39"/>
      <c r="H1093" s="17"/>
      <c r="I1093" s="17"/>
      <c r="O1093" s="100"/>
      <c r="P1093" s="15"/>
      <c r="Q1093" s="15"/>
      <c r="R1093" s="17"/>
      <c r="S1093" s="17"/>
      <c r="T1093" s="17"/>
      <c r="U1093" s="39"/>
      <c r="V1093" s="17"/>
      <c r="W1093" s="17"/>
    </row>
    <row r="1094" spans="4:23" ht="13.5">
      <c r="D1094" s="17"/>
      <c r="E1094" s="17"/>
      <c r="H1094" s="17"/>
      <c r="I1094" s="17"/>
      <c r="O1094" s="100"/>
      <c r="P1094" s="15"/>
      <c r="Q1094" s="15"/>
      <c r="R1094" s="17"/>
      <c r="S1094" s="17"/>
      <c r="T1094" s="17"/>
      <c r="U1094" s="40"/>
      <c r="V1094" s="17"/>
      <c r="W1094" s="17"/>
    </row>
    <row r="1095" spans="4:23" ht="13.5">
      <c r="D1095" s="17"/>
      <c r="E1095" s="17"/>
      <c r="G1095" s="39"/>
      <c r="H1095" s="17"/>
      <c r="I1095" s="17"/>
      <c r="O1095" s="100"/>
      <c r="P1095" s="15"/>
      <c r="Q1095" s="15"/>
      <c r="R1095" s="17"/>
      <c r="S1095" s="17"/>
      <c r="T1095" s="17"/>
      <c r="U1095" s="39"/>
      <c r="V1095" s="17"/>
      <c r="W1095" s="17"/>
    </row>
    <row r="1096" spans="4:23" ht="13.5">
      <c r="D1096" s="17"/>
      <c r="E1096" s="17"/>
      <c r="G1096" s="39"/>
      <c r="H1096" s="17"/>
      <c r="I1096" s="17"/>
      <c r="O1096" s="100"/>
      <c r="P1096" s="15"/>
      <c r="Q1096" s="15"/>
      <c r="R1096" s="17"/>
      <c r="S1096" s="17"/>
      <c r="T1096" s="17"/>
      <c r="U1096" s="39"/>
      <c r="V1096" s="17"/>
      <c r="W1096" s="17"/>
    </row>
    <row r="1097" spans="4:23" ht="13.5">
      <c r="D1097" s="41"/>
      <c r="O1097" s="100"/>
      <c r="P1097" s="15"/>
      <c r="Q1097" s="15"/>
      <c r="R1097" s="41"/>
      <c r="S1097" s="41"/>
      <c r="T1097" s="17"/>
      <c r="U1097" s="40"/>
      <c r="V1097" s="41"/>
      <c r="W1097" s="41"/>
    </row>
    <row r="1098" spans="4:23" ht="13.5">
      <c r="D1098" s="41"/>
      <c r="O1098" s="100"/>
      <c r="P1098" s="15"/>
      <c r="Q1098" s="15"/>
      <c r="R1098" s="41"/>
      <c r="S1098" s="41"/>
      <c r="T1098" s="17"/>
      <c r="U1098" s="40"/>
      <c r="V1098" s="41"/>
      <c r="W1098" s="41"/>
    </row>
    <row r="1099" spans="4:23" ht="13.5">
      <c r="D1099" s="17"/>
      <c r="E1099" s="17"/>
      <c r="H1099" s="17"/>
      <c r="I1099" s="17"/>
      <c r="O1099" s="100"/>
      <c r="P1099" s="15"/>
      <c r="Q1099" s="15"/>
      <c r="R1099" s="17"/>
      <c r="S1099" s="17"/>
      <c r="T1099" s="17"/>
      <c r="U1099" s="40"/>
      <c r="V1099" s="17"/>
      <c r="W1099" s="17"/>
    </row>
    <row r="1100" spans="4:23" ht="13.5">
      <c r="D1100" s="17"/>
      <c r="E1100" s="17"/>
      <c r="G1100" s="39"/>
      <c r="H1100" s="17"/>
      <c r="I1100" s="17"/>
      <c r="O1100" s="100"/>
      <c r="P1100" s="15"/>
      <c r="Q1100" s="15"/>
      <c r="R1100" s="17"/>
      <c r="S1100" s="17"/>
      <c r="T1100" s="17"/>
      <c r="U1100" s="39"/>
      <c r="V1100" s="17"/>
      <c r="W1100" s="17"/>
    </row>
    <row r="1101" spans="4:23" ht="13.5">
      <c r="D1101" s="41"/>
      <c r="O1101" s="100"/>
      <c r="P1101" s="15"/>
      <c r="Q1101" s="15"/>
      <c r="R1101" s="41"/>
      <c r="S1101" s="41"/>
      <c r="T1101" s="17"/>
      <c r="U1101" s="40"/>
      <c r="V1101" s="41"/>
      <c r="W1101" s="41"/>
    </row>
    <row r="1102" spans="4:23" ht="13.5">
      <c r="D1102" s="41"/>
      <c r="G1102" s="39"/>
      <c r="O1102" s="100"/>
      <c r="P1102" s="15"/>
      <c r="Q1102" s="15"/>
      <c r="R1102" s="41"/>
      <c r="S1102" s="41"/>
      <c r="T1102" s="17"/>
      <c r="U1102" s="39"/>
      <c r="V1102" s="41"/>
      <c r="W1102" s="41"/>
    </row>
    <row r="1103" spans="4:23" ht="13.5">
      <c r="D1103" s="41"/>
      <c r="G1103" s="39"/>
      <c r="O1103" s="100"/>
      <c r="P1103" s="15"/>
      <c r="Q1103" s="15"/>
      <c r="R1103" s="41"/>
      <c r="S1103" s="41"/>
      <c r="T1103" s="17"/>
      <c r="U1103" s="39"/>
      <c r="V1103" s="41"/>
      <c r="W1103" s="41"/>
    </row>
    <row r="1104" spans="4:23" ht="13.5">
      <c r="D1104" s="17"/>
      <c r="E1104" s="17"/>
      <c r="G1104" s="39"/>
      <c r="H1104" s="17"/>
      <c r="I1104" s="17"/>
      <c r="O1104" s="100"/>
      <c r="P1104" s="15"/>
      <c r="Q1104" s="15"/>
      <c r="R1104" s="17"/>
      <c r="S1104" s="17"/>
      <c r="T1104" s="17"/>
      <c r="U1104" s="39"/>
      <c r="V1104" s="17"/>
      <c r="W1104" s="17"/>
    </row>
    <row r="1105" spans="4:23" ht="13.5">
      <c r="D1105" s="17"/>
      <c r="E1105" s="17"/>
      <c r="G1105" s="39"/>
      <c r="H1105" s="17"/>
      <c r="I1105" s="17"/>
      <c r="O1105" s="100"/>
      <c r="P1105" s="15"/>
      <c r="Q1105" s="15"/>
      <c r="R1105" s="17"/>
      <c r="S1105" s="17"/>
      <c r="T1105" s="17"/>
      <c r="U1105" s="39"/>
      <c r="V1105" s="17"/>
      <c r="W1105" s="17"/>
    </row>
    <row r="1106" spans="4:23" ht="13.5">
      <c r="D1106" s="17"/>
      <c r="E1106" s="17"/>
      <c r="G1106" s="39"/>
      <c r="H1106" s="17"/>
      <c r="I1106" s="17"/>
      <c r="O1106" s="100"/>
      <c r="P1106" s="15"/>
      <c r="Q1106" s="15"/>
      <c r="R1106" s="17"/>
      <c r="S1106" s="17"/>
      <c r="T1106" s="17"/>
      <c r="U1106" s="39"/>
      <c r="V1106" s="17"/>
      <c r="W1106" s="17"/>
    </row>
    <row r="1107" spans="4:23" ht="13.5">
      <c r="D1107" s="41"/>
      <c r="O1107" s="100"/>
      <c r="P1107" s="15"/>
      <c r="Q1107" s="15"/>
      <c r="R1107" s="41"/>
      <c r="S1107" s="41"/>
      <c r="T1107" s="17"/>
      <c r="U1107" s="40"/>
      <c r="V1107" s="41"/>
      <c r="W1107" s="41"/>
    </row>
    <row r="1108" spans="4:23" ht="13.5">
      <c r="D1108" s="17"/>
      <c r="E1108" s="17"/>
      <c r="G1108" s="39"/>
      <c r="H1108" s="17"/>
      <c r="I1108" s="17"/>
      <c r="O1108" s="100"/>
      <c r="P1108" s="15"/>
      <c r="Q1108" s="15"/>
      <c r="R1108" s="17"/>
      <c r="S1108" s="17"/>
      <c r="T1108" s="17"/>
      <c r="U1108" s="39"/>
      <c r="V1108" s="17"/>
      <c r="W1108" s="17"/>
    </row>
    <row r="1109" spans="4:23" ht="13.5">
      <c r="D1109" s="17"/>
      <c r="E1109" s="17"/>
      <c r="H1109" s="17"/>
      <c r="I1109" s="17"/>
      <c r="O1109" s="100"/>
      <c r="P1109" s="15"/>
      <c r="Q1109" s="15"/>
      <c r="R1109" s="17"/>
      <c r="S1109" s="17"/>
      <c r="T1109" s="17"/>
      <c r="U1109" s="40"/>
      <c r="V1109" s="17"/>
      <c r="W1109" s="17"/>
    </row>
    <row r="1110" spans="4:23" ht="13.5">
      <c r="D1110" s="17"/>
      <c r="E1110" s="17"/>
      <c r="G1110" s="39"/>
      <c r="H1110" s="17"/>
      <c r="I1110" s="17"/>
      <c r="O1110" s="100"/>
      <c r="P1110" s="15"/>
      <c r="Q1110" s="15"/>
      <c r="R1110" s="17"/>
      <c r="S1110" s="17"/>
      <c r="T1110" s="17"/>
      <c r="U1110" s="39"/>
      <c r="V1110" s="17"/>
      <c r="W1110" s="17"/>
    </row>
    <row r="1111" spans="4:23" ht="13.5">
      <c r="D1111" s="17"/>
      <c r="E1111" s="17"/>
      <c r="G1111" s="39"/>
      <c r="H1111" s="17"/>
      <c r="I1111" s="17"/>
      <c r="O1111" s="100"/>
      <c r="P1111" s="15"/>
      <c r="Q1111" s="15"/>
      <c r="R1111" s="17"/>
      <c r="S1111" s="17"/>
      <c r="T1111" s="17"/>
      <c r="U1111" s="39"/>
      <c r="V1111" s="17"/>
      <c r="W1111" s="17"/>
    </row>
    <row r="1112" spans="4:23" ht="13.5">
      <c r="D1112" s="17"/>
      <c r="E1112" s="17"/>
      <c r="G1112" s="39"/>
      <c r="H1112" s="17"/>
      <c r="I1112" s="17"/>
      <c r="O1112" s="100"/>
      <c r="P1112" s="15"/>
      <c r="Q1112" s="15"/>
      <c r="R1112" s="17"/>
      <c r="S1112" s="17"/>
      <c r="T1112" s="17"/>
      <c r="U1112" s="39"/>
      <c r="V1112" s="17"/>
      <c r="W1112" s="17"/>
    </row>
    <row r="1113" spans="4:23" ht="13.5">
      <c r="D1113" s="17"/>
      <c r="E1113" s="17"/>
      <c r="G1113" s="39"/>
      <c r="H1113" s="17"/>
      <c r="I1113" s="17"/>
      <c r="O1113" s="100"/>
      <c r="P1113" s="15"/>
      <c r="Q1113" s="15"/>
      <c r="R1113" s="17"/>
      <c r="S1113" s="17"/>
      <c r="T1113" s="17"/>
      <c r="U1113" s="39"/>
      <c r="V1113" s="17"/>
      <c r="W1113" s="17"/>
    </row>
    <row r="1114" spans="4:23" ht="13.5">
      <c r="D1114" s="17"/>
      <c r="E1114" s="17"/>
      <c r="G1114" s="39"/>
      <c r="H1114" s="17"/>
      <c r="I1114" s="17"/>
      <c r="O1114" s="100"/>
      <c r="P1114" s="15"/>
      <c r="Q1114" s="15"/>
      <c r="R1114" s="17"/>
      <c r="S1114" s="17"/>
      <c r="T1114" s="17"/>
      <c r="U1114" s="39"/>
      <c r="V1114" s="17"/>
      <c r="W1114" s="17"/>
    </row>
    <row r="1115" spans="4:23" ht="13.5">
      <c r="D1115" s="41"/>
      <c r="G1115" s="39"/>
      <c r="O1115" s="100"/>
      <c r="P1115" s="15"/>
      <c r="Q1115" s="15"/>
      <c r="R1115" s="41"/>
      <c r="S1115" s="41"/>
      <c r="T1115" s="17"/>
      <c r="U1115" s="39"/>
      <c r="V1115" s="41"/>
      <c r="W1115" s="41"/>
    </row>
    <row r="1116" spans="4:23" ht="13.5">
      <c r="D1116" s="17"/>
      <c r="E1116" s="17"/>
      <c r="G1116" s="39"/>
      <c r="H1116" s="17"/>
      <c r="I1116" s="17"/>
      <c r="O1116" s="100"/>
      <c r="P1116" s="15"/>
      <c r="Q1116" s="15"/>
      <c r="R1116" s="17"/>
      <c r="S1116" s="17"/>
      <c r="T1116" s="17"/>
      <c r="U1116" s="39"/>
      <c r="V1116" s="17"/>
      <c r="W1116" s="17"/>
    </row>
    <row r="1117" spans="4:23" ht="13.5">
      <c r="D1117" s="17"/>
      <c r="E1117" s="17"/>
      <c r="G1117" s="39"/>
      <c r="H1117" s="17"/>
      <c r="I1117" s="17"/>
      <c r="O1117" s="100"/>
      <c r="P1117" s="15"/>
      <c r="Q1117" s="15"/>
      <c r="R1117" s="17"/>
      <c r="S1117" s="17"/>
      <c r="T1117" s="17"/>
      <c r="U1117" s="39"/>
      <c r="V1117" s="17"/>
      <c r="W1117" s="17"/>
    </row>
    <row r="1118" spans="4:23" ht="13.5">
      <c r="D1118" s="17"/>
      <c r="E1118" s="17"/>
      <c r="G1118" s="39"/>
      <c r="H1118" s="17"/>
      <c r="I1118" s="17"/>
      <c r="O1118" s="100"/>
      <c r="P1118" s="15"/>
      <c r="Q1118" s="15"/>
      <c r="R1118" s="17"/>
      <c r="S1118" s="17"/>
      <c r="T1118" s="17"/>
      <c r="U1118" s="39"/>
      <c r="V1118" s="17"/>
      <c r="W1118" s="17"/>
    </row>
    <row r="1119" spans="4:23" ht="13.5">
      <c r="D1119" s="17"/>
      <c r="E1119" s="17"/>
      <c r="G1119" s="39"/>
      <c r="H1119" s="17"/>
      <c r="I1119" s="17"/>
      <c r="O1119" s="100"/>
      <c r="P1119" s="15"/>
      <c r="Q1119" s="15"/>
      <c r="R1119" s="17"/>
      <c r="S1119" s="17"/>
      <c r="T1119" s="17"/>
      <c r="U1119" s="39"/>
      <c r="V1119" s="17"/>
      <c r="W1119" s="17"/>
    </row>
    <row r="1120" spans="4:23" ht="13.5">
      <c r="D1120" s="41"/>
      <c r="O1120" s="100"/>
      <c r="P1120" s="15"/>
      <c r="Q1120" s="15"/>
      <c r="R1120" s="41"/>
      <c r="S1120" s="41"/>
      <c r="T1120" s="17"/>
      <c r="U1120" s="40"/>
      <c r="V1120" s="41"/>
      <c r="W1120" s="41"/>
    </row>
    <row r="1121" spans="4:23" ht="13.5">
      <c r="D1121" s="41"/>
      <c r="O1121" s="100"/>
      <c r="P1121" s="15"/>
      <c r="Q1121" s="15"/>
      <c r="R1121" s="41"/>
      <c r="S1121" s="41"/>
      <c r="T1121" s="17"/>
      <c r="U1121" s="40"/>
      <c r="V1121" s="41"/>
      <c r="W1121" s="41"/>
    </row>
    <row r="1122" spans="4:23" ht="13.5">
      <c r="D1122" s="17"/>
      <c r="E1122" s="17"/>
      <c r="G1122" s="39"/>
      <c r="H1122" s="17"/>
      <c r="I1122" s="17"/>
      <c r="O1122" s="100"/>
      <c r="P1122" s="15"/>
      <c r="Q1122" s="15"/>
      <c r="R1122" s="17"/>
      <c r="S1122" s="17"/>
      <c r="T1122" s="17"/>
      <c r="U1122" s="39"/>
      <c r="V1122" s="17"/>
      <c r="W1122" s="17"/>
    </row>
    <row r="1123" spans="4:23" ht="13.5">
      <c r="D1123" s="17"/>
      <c r="E1123" s="17"/>
      <c r="G1123" s="39"/>
      <c r="H1123" s="17"/>
      <c r="I1123" s="17"/>
      <c r="O1123" s="100"/>
      <c r="P1123" s="15"/>
      <c r="Q1123" s="15"/>
      <c r="R1123" s="17"/>
      <c r="S1123" s="17"/>
      <c r="T1123" s="17"/>
      <c r="U1123" s="39"/>
      <c r="V1123" s="17"/>
      <c r="W1123" s="17"/>
    </row>
    <row r="1124" spans="4:23" ht="13.5">
      <c r="D1124" s="17"/>
      <c r="E1124" s="17"/>
      <c r="G1124" s="39"/>
      <c r="H1124" s="17"/>
      <c r="I1124" s="17"/>
      <c r="O1124" s="100"/>
      <c r="P1124" s="15"/>
      <c r="Q1124" s="15"/>
      <c r="R1124" s="17"/>
      <c r="S1124" s="17"/>
      <c r="T1124" s="17"/>
      <c r="U1124" s="39"/>
      <c r="V1124" s="17"/>
      <c r="W1124" s="17"/>
    </row>
    <row r="1125" spans="4:23" ht="13.5">
      <c r="D1125" s="41"/>
      <c r="O1125" s="100"/>
      <c r="P1125" s="15"/>
      <c r="Q1125" s="15"/>
      <c r="R1125" s="41"/>
      <c r="S1125" s="41"/>
      <c r="T1125" s="17"/>
      <c r="U1125" s="40"/>
      <c r="V1125" s="41"/>
      <c r="W1125" s="41"/>
    </row>
    <row r="1126" spans="4:23" ht="13.5">
      <c r="D1126" s="17"/>
      <c r="E1126" s="17"/>
      <c r="G1126" s="39"/>
      <c r="H1126" s="17"/>
      <c r="I1126" s="17"/>
      <c r="O1126" s="100"/>
      <c r="P1126" s="15"/>
      <c r="Q1126" s="15"/>
      <c r="R1126" s="17"/>
      <c r="S1126" s="17"/>
      <c r="T1126" s="17"/>
      <c r="U1126" s="39"/>
      <c r="V1126" s="17"/>
      <c r="W1126" s="17"/>
    </row>
    <row r="1127" spans="4:23" ht="13.5">
      <c r="D1127" s="41"/>
      <c r="G1127" s="39"/>
      <c r="O1127" s="100"/>
      <c r="P1127" s="15"/>
      <c r="Q1127" s="15"/>
      <c r="R1127" s="41"/>
      <c r="S1127" s="41"/>
      <c r="T1127" s="17"/>
      <c r="U1127" s="39"/>
      <c r="V1127" s="41"/>
      <c r="W1127" s="41"/>
    </row>
    <row r="1128" spans="4:23" ht="13.5">
      <c r="D1128" s="17"/>
      <c r="E1128" s="17"/>
      <c r="G1128" s="39"/>
      <c r="H1128" s="17"/>
      <c r="I1128" s="17"/>
      <c r="O1128" s="100"/>
      <c r="P1128" s="15"/>
      <c r="Q1128" s="15"/>
      <c r="R1128" s="17"/>
      <c r="S1128" s="17"/>
      <c r="T1128" s="17"/>
      <c r="U1128" s="39"/>
      <c r="V1128" s="17"/>
      <c r="W1128" s="17"/>
    </row>
    <row r="1129" spans="4:23" ht="13.5">
      <c r="D1129" s="17"/>
      <c r="E1129" s="17"/>
      <c r="G1129" s="39"/>
      <c r="H1129" s="17"/>
      <c r="I1129" s="17"/>
      <c r="O1129" s="100"/>
      <c r="P1129" s="15"/>
      <c r="Q1129" s="15"/>
      <c r="R1129" s="17"/>
      <c r="S1129" s="17"/>
      <c r="T1129" s="17"/>
      <c r="U1129" s="39"/>
      <c r="V1129" s="17"/>
      <c r="W1129" s="17"/>
    </row>
    <row r="1130" spans="4:23" ht="13.5">
      <c r="D1130" s="17"/>
      <c r="E1130" s="17"/>
      <c r="G1130" s="39"/>
      <c r="H1130" s="17"/>
      <c r="I1130" s="17"/>
      <c r="O1130" s="100"/>
      <c r="P1130" s="15"/>
      <c r="Q1130" s="15"/>
      <c r="R1130" s="17"/>
      <c r="S1130" s="17"/>
      <c r="T1130" s="17"/>
      <c r="U1130" s="39"/>
      <c r="V1130" s="17"/>
      <c r="W1130" s="17"/>
    </row>
    <row r="1131" spans="4:23" ht="13.5">
      <c r="D1131" s="17"/>
      <c r="E1131" s="17"/>
      <c r="G1131" s="39"/>
      <c r="H1131" s="17"/>
      <c r="I1131" s="17"/>
      <c r="O1131" s="100"/>
      <c r="P1131" s="15"/>
      <c r="Q1131" s="15"/>
      <c r="R1131" s="17"/>
      <c r="S1131" s="17"/>
      <c r="T1131" s="17"/>
      <c r="U1131" s="39"/>
      <c r="V1131" s="17"/>
      <c r="W1131" s="17"/>
    </row>
    <row r="1132" spans="4:23" ht="13.5">
      <c r="D1132" s="17"/>
      <c r="E1132" s="17"/>
      <c r="G1132" s="39"/>
      <c r="H1132" s="17"/>
      <c r="I1132" s="17"/>
      <c r="O1132" s="100"/>
      <c r="P1132" s="15"/>
      <c r="Q1132" s="15"/>
      <c r="R1132" s="17"/>
      <c r="S1132" s="17"/>
      <c r="T1132" s="17"/>
      <c r="U1132" s="39"/>
      <c r="V1132" s="17"/>
      <c r="W1132" s="17"/>
    </row>
    <row r="1133" spans="4:23" ht="13.5">
      <c r="D1133" s="17"/>
      <c r="E1133" s="17"/>
      <c r="G1133" s="39"/>
      <c r="H1133" s="17"/>
      <c r="I1133" s="17"/>
      <c r="O1133" s="100"/>
      <c r="P1133" s="15"/>
      <c r="Q1133" s="15"/>
      <c r="R1133" s="17"/>
      <c r="S1133" s="17"/>
      <c r="T1133" s="17"/>
      <c r="U1133" s="39"/>
      <c r="V1133" s="17"/>
      <c r="W1133" s="17"/>
    </row>
    <row r="1134" spans="4:23" ht="13.5">
      <c r="D1134" s="17"/>
      <c r="E1134" s="17"/>
      <c r="G1134" s="39"/>
      <c r="H1134" s="17"/>
      <c r="I1134" s="17"/>
      <c r="O1134" s="100"/>
      <c r="P1134" s="15"/>
      <c r="Q1134" s="15"/>
      <c r="R1134" s="17"/>
      <c r="S1134" s="17"/>
      <c r="T1134" s="17"/>
      <c r="U1134" s="39"/>
      <c r="V1134" s="17"/>
      <c r="W1134" s="17"/>
    </row>
    <row r="1135" spans="4:23" ht="13.5">
      <c r="D1135" s="17"/>
      <c r="E1135" s="17"/>
      <c r="G1135" s="39"/>
      <c r="H1135" s="17"/>
      <c r="I1135" s="17"/>
      <c r="O1135" s="100"/>
      <c r="P1135" s="15"/>
      <c r="Q1135" s="15"/>
      <c r="R1135" s="17"/>
      <c r="S1135" s="17"/>
      <c r="T1135" s="17"/>
      <c r="U1135" s="39"/>
      <c r="V1135" s="17"/>
      <c r="W1135" s="17"/>
    </row>
    <row r="1136" spans="4:23" ht="13.5">
      <c r="D1136" s="17"/>
      <c r="E1136" s="17"/>
      <c r="G1136" s="39"/>
      <c r="H1136" s="17"/>
      <c r="I1136" s="17"/>
      <c r="O1136" s="100"/>
      <c r="P1136" s="15"/>
      <c r="Q1136" s="15"/>
      <c r="R1136" s="17"/>
      <c r="S1136" s="17"/>
      <c r="T1136" s="17"/>
      <c r="U1136" s="39"/>
      <c r="V1136" s="17"/>
      <c r="W1136" s="17"/>
    </row>
    <row r="1137" spans="4:23" ht="13.5">
      <c r="D1137" s="41"/>
      <c r="O1137" s="100"/>
      <c r="P1137" s="15"/>
      <c r="Q1137" s="15"/>
      <c r="R1137" s="41"/>
      <c r="S1137" s="41"/>
      <c r="T1137" s="17"/>
      <c r="U1137" s="40"/>
      <c r="V1137" s="41"/>
      <c r="W1137" s="41"/>
    </row>
    <row r="1138" spans="4:23" ht="13.5">
      <c r="D1138" s="17"/>
      <c r="E1138" s="17"/>
      <c r="G1138" s="39"/>
      <c r="H1138" s="17"/>
      <c r="I1138" s="17"/>
      <c r="O1138" s="100"/>
      <c r="P1138" s="15"/>
      <c r="Q1138" s="15"/>
      <c r="R1138" s="17"/>
      <c r="S1138" s="17"/>
      <c r="T1138" s="17"/>
      <c r="U1138" s="39"/>
      <c r="V1138" s="17"/>
      <c r="W1138" s="17"/>
    </row>
    <row r="1139" spans="4:23" ht="13.5">
      <c r="D1139" s="41"/>
      <c r="O1139" s="100"/>
      <c r="P1139" s="15"/>
      <c r="Q1139" s="15"/>
      <c r="R1139" s="41"/>
      <c r="S1139" s="41"/>
      <c r="T1139" s="17"/>
      <c r="U1139" s="40"/>
      <c r="V1139" s="41"/>
      <c r="W1139" s="41"/>
    </row>
    <row r="1140" spans="4:23" ht="13.5">
      <c r="D1140" s="17"/>
      <c r="E1140" s="17"/>
      <c r="G1140" s="39"/>
      <c r="H1140" s="17"/>
      <c r="I1140" s="17"/>
      <c r="O1140" s="100"/>
      <c r="P1140" s="15"/>
      <c r="Q1140" s="15"/>
      <c r="R1140" s="17"/>
      <c r="S1140" s="17"/>
      <c r="T1140" s="17"/>
      <c r="U1140" s="39"/>
      <c r="V1140" s="17"/>
      <c r="W1140" s="17"/>
    </row>
    <row r="1141" spans="4:23" ht="13.5">
      <c r="D1141" s="17"/>
      <c r="E1141" s="17"/>
      <c r="G1141" s="39"/>
      <c r="H1141" s="17"/>
      <c r="I1141" s="17"/>
      <c r="O1141" s="100"/>
      <c r="P1141" s="15"/>
      <c r="Q1141" s="15"/>
      <c r="R1141" s="17"/>
      <c r="S1141" s="17"/>
      <c r="T1141" s="17"/>
      <c r="U1141" s="39"/>
      <c r="V1141" s="17"/>
      <c r="W1141" s="17"/>
    </row>
    <row r="1142" spans="4:23" ht="13.5">
      <c r="D1142" s="17"/>
      <c r="E1142" s="17"/>
      <c r="G1142" s="39"/>
      <c r="H1142" s="17"/>
      <c r="I1142" s="17"/>
      <c r="O1142" s="100"/>
      <c r="P1142" s="15"/>
      <c r="Q1142" s="15"/>
      <c r="R1142" s="17"/>
      <c r="S1142" s="17"/>
      <c r="T1142" s="17"/>
      <c r="U1142" s="39"/>
      <c r="V1142" s="17"/>
      <c r="W1142" s="17"/>
    </row>
    <row r="1143" spans="4:23" ht="13.5">
      <c r="D1143" s="41"/>
      <c r="O1143" s="100"/>
      <c r="P1143" s="15"/>
      <c r="Q1143" s="15"/>
      <c r="R1143" s="41"/>
      <c r="S1143" s="41"/>
      <c r="T1143" s="17"/>
      <c r="U1143" s="40"/>
      <c r="V1143" s="41"/>
      <c r="W1143" s="41"/>
    </row>
    <row r="1144" spans="4:23" ht="13.5">
      <c r="D1144" s="17"/>
      <c r="E1144" s="17"/>
      <c r="H1144" s="17"/>
      <c r="I1144" s="17"/>
      <c r="O1144" s="100"/>
      <c r="P1144" s="15"/>
      <c r="Q1144" s="15"/>
      <c r="R1144" s="17"/>
      <c r="S1144" s="17"/>
      <c r="T1144" s="17"/>
      <c r="U1144" s="40"/>
      <c r="V1144" s="17"/>
      <c r="W1144" s="17"/>
    </row>
    <row r="1145" spans="4:23" ht="13.5">
      <c r="D1145" s="41"/>
      <c r="G1145" s="39"/>
      <c r="O1145" s="100"/>
      <c r="P1145" s="15"/>
      <c r="Q1145" s="15"/>
      <c r="R1145" s="41"/>
      <c r="S1145" s="41"/>
      <c r="T1145" s="17"/>
      <c r="U1145" s="39"/>
      <c r="V1145" s="41"/>
      <c r="W1145" s="41"/>
    </row>
    <row r="1146" spans="4:23" ht="13.5">
      <c r="D1146" s="17"/>
      <c r="E1146" s="17"/>
      <c r="G1146" s="39"/>
      <c r="H1146" s="17"/>
      <c r="I1146" s="17"/>
      <c r="O1146" s="100"/>
      <c r="P1146" s="15"/>
      <c r="Q1146" s="15"/>
      <c r="R1146" s="17"/>
      <c r="S1146" s="17"/>
      <c r="T1146" s="17"/>
      <c r="U1146" s="39"/>
      <c r="V1146" s="17"/>
      <c r="W1146" s="17"/>
    </row>
    <row r="1147" spans="4:23" ht="13.5">
      <c r="D1147" s="17"/>
      <c r="E1147" s="17"/>
      <c r="H1147" s="17"/>
      <c r="I1147" s="17"/>
      <c r="O1147" s="100"/>
      <c r="P1147" s="15"/>
      <c r="Q1147" s="15"/>
      <c r="R1147" s="17"/>
      <c r="S1147" s="17"/>
      <c r="T1147" s="17"/>
      <c r="U1147" s="40"/>
      <c r="V1147" s="17"/>
      <c r="W1147" s="17"/>
    </row>
    <row r="1148" spans="4:23" ht="13.5">
      <c r="D1148" s="17"/>
      <c r="E1148" s="17"/>
      <c r="G1148" s="39"/>
      <c r="H1148" s="17"/>
      <c r="I1148" s="17"/>
      <c r="O1148" s="100"/>
      <c r="P1148" s="15"/>
      <c r="Q1148" s="15"/>
      <c r="R1148" s="17"/>
      <c r="S1148" s="17"/>
      <c r="T1148" s="17"/>
      <c r="U1148" s="39"/>
      <c r="V1148" s="17"/>
      <c r="W1148" s="17"/>
    </row>
    <row r="1149" spans="4:23" ht="13.5">
      <c r="D1149" s="41"/>
      <c r="O1149" s="100"/>
      <c r="P1149" s="15"/>
      <c r="Q1149" s="15"/>
      <c r="R1149" s="41"/>
      <c r="S1149" s="41"/>
      <c r="T1149" s="17"/>
      <c r="U1149" s="40"/>
      <c r="V1149" s="41"/>
      <c r="W1149" s="41"/>
    </row>
    <row r="1150" spans="4:23" ht="13.5">
      <c r="D1150" s="17"/>
      <c r="E1150" s="17"/>
      <c r="G1150" s="39"/>
      <c r="H1150" s="17"/>
      <c r="I1150" s="17"/>
      <c r="O1150" s="100"/>
      <c r="P1150" s="15"/>
      <c r="Q1150" s="15"/>
      <c r="R1150" s="17"/>
      <c r="S1150" s="17"/>
      <c r="T1150" s="17"/>
      <c r="U1150" s="39"/>
      <c r="V1150" s="17"/>
      <c r="W1150" s="17"/>
    </row>
    <row r="1151" spans="4:23" ht="13.5">
      <c r="D1151" s="17"/>
      <c r="E1151" s="17"/>
      <c r="G1151" s="39"/>
      <c r="H1151" s="17"/>
      <c r="I1151" s="17"/>
      <c r="O1151" s="100"/>
      <c r="P1151" s="15"/>
      <c r="Q1151" s="15"/>
      <c r="R1151" s="17"/>
      <c r="S1151" s="17"/>
      <c r="T1151" s="17"/>
      <c r="U1151" s="39"/>
      <c r="V1151" s="17"/>
      <c r="W1151" s="17"/>
    </row>
    <row r="1152" spans="4:23" ht="13.5">
      <c r="D1152" s="17"/>
      <c r="E1152" s="17"/>
      <c r="G1152" s="39"/>
      <c r="H1152" s="17"/>
      <c r="I1152" s="17"/>
      <c r="O1152" s="100"/>
      <c r="P1152" s="15"/>
      <c r="Q1152" s="15"/>
      <c r="R1152" s="17"/>
      <c r="S1152" s="17"/>
      <c r="T1152" s="17"/>
      <c r="U1152" s="39"/>
      <c r="V1152" s="17"/>
      <c r="W1152" s="17"/>
    </row>
    <row r="1153" spans="4:23" ht="13.5">
      <c r="D1153" s="41"/>
      <c r="G1153" s="39"/>
      <c r="O1153" s="100"/>
      <c r="P1153" s="15"/>
      <c r="Q1153" s="15"/>
      <c r="R1153" s="41"/>
      <c r="S1153" s="41"/>
      <c r="T1153" s="17"/>
      <c r="U1153" s="39"/>
      <c r="V1153" s="41"/>
      <c r="W1153" s="41"/>
    </row>
    <row r="1154" spans="4:23" ht="13.5">
      <c r="D1154" s="17"/>
      <c r="E1154" s="17"/>
      <c r="G1154" s="39"/>
      <c r="H1154" s="17"/>
      <c r="I1154" s="17"/>
      <c r="O1154" s="100"/>
      <c r="P1154" s="15"/>
      <c r="Q1154" s="15"/>
      <c r="R1154" s="17"/>
      <c r="S1154" s="17"/>
      <c r="T1154" s="17"/>
      <c r="U1154" s="39"/>
      <c r="V1154" s="17"/>
      <c r="W1154" s="17"/>
    </row>
    <row r="1155" spans="4:23" ht="13.5">
      <c r="D1155" s="17"/>
      <c r="E1155" s="17"/>
      <c r="H1155" s="17"/>
      <c r="I1155" s="17"/>
      <c r="O1155" s="100"/>
      <c r="P1155" s="15"/>
      <c r="Q1155" s="15"/>
      <c r="R1155" s="17"/>
      <c r="S1155" s="17"/>
      <c r="T1155" s="17"/>
      <c r="U1155" s="40"/>
      <c r="V1155" s="17"/>
      <c r="W1155" s="17"/>
    </row>
    <row r="1156" spans="4:23" ht="13.5">
      <c r="D1156" s="17"/>
      <c r="E1156" s="17"/>
      <c r="G1156" s="39"/>
      <c r="H1156" s="17"/>
      <c r="I1156" s="17"/>
      <c r="O1156" s="100"/>
      <c r="P1156" s="15"/>
      <c r="Q1156" s="15"/>
      <c r="R1156" s="17"/>
      <c r="S1156" s="17"/>
      <c r="T1156" s="17"/>
      <c r="U1156" s="39"/>
      <c r="V1156" s="17"/>
      <c r="W1156" s="17"/>
    </row>
    <row r="1157" spans="4:23" ht="13.5">
      <c r="D1157" s="41"/>
      <c r="O1157" s="100"/>
      <c r="P1157" s="15"/>
      <c r="Q1157" s="15"/>
      <c r="R1157" s="41"/>
      <c r="S1157" s="41"/>
      <c r="T1157" s="17"/>
      <c r="U1157" s="40"/>
      <c r="V1157" s="41"/>
      <c r="W1157" s="41"/>
    </row>
    <row r="1158" spans="4:23" ht="13.5">
      <c r="D1158" s="41"/>
      <c r="G1158" s="39"/>
      <c r="O1158" s="100"/>
      <c r="P1158" s="15"/>
      <c r="Q1158" s="15"/>
      <c r="R1158" s="41"/>
      <c r="S1158" s="41"/>
      <c r="T1158" s="17"/>
      <c r="U1158" s="39"/>
      <c r="V1158" s="41"/>
      <c r="W1158" s="41"/>
    </row>
    <row r="1159" spans="4:23" ht="13.5">
      <c r="D1159" s="41"/>
      <c r="O1159" s="100"/>
      <c r="P1159" s="15"/>
      <c r="Q1159" s="15"/>
      <c r="R1159" s="41"/>
      <c r="S1159" s="41"/>
      <c r="T1159" s="17"/>
      <c r="U1159" s="40"/>
      <c r="V1159" s="41"/>
      <c r="W1159" s="41"/>
    </row>
    <row r="1160" spans="4:23" ht="13.5">
      <c r="D1160" s="41"/>
      <c r="F1160" s="43"/>
      <c r="O1160" s="100"/>
      <c r="P1160" s="15"/>
      <c r="Q1160" s="15"/>
      <c r="R1160" s="41"/>
      <c r="S1160" s="41"/>
      <c r="T1160" s="43"/>
      <c r="U1160" s="40"/>
      <c r="V1160" s="41"/>
      <c r="W1160" s="41"/>
    </row>
    <row r="1161" spans="4:23" ht="13.5">
      <c r="D1161" s="41"/>
      <c r="G1161" s="39"/>
      <c r="O1161" s="100"/>
      <c r="P1161" s="15"/>
      <c r="Q1161" s="15"/>
      <c r="R1161" s="41"/>
      <c r="S1161" s="41"/>
      <c r="T1161" s="17"/>
      <c r="U1161" s="39"/>
      <c r="V1161" s="41"/>
      <c r="W1161" s="41"/>
    </row>
    <row r="1162" spans="4:23" ht="13.5">
      <c r="D1162" s="17"/>
      <c r="E1162" s="17"/>
      <c r="G1162" s="39"/>
      <c r="H1162" s="17"/>
      <c r="I1162" s="17"/>
      <c r="O1162" s="100"/>
      <c r="P1162" s="15"/>
      <c r="Q1162" s="15"/>
      <c r="R1162" s="17"/>
      <c r="S1162" s="17"/>
      <c r="T1162" s="17"/>
      <c r="U1162" s="39"/>
      <c r="V1162" s="17"/>
      <c r="W1162" s="17"/>
    </row>
    <row r="1163" spans="4:23" ht="13.5">
      <c r="D1163" s="17"/>
      <c r="E1163" s="17"/>
      <c r="G1163" s="39"/>
      <c r="H1163" s="17"/>
      <c r="I1163" s="17"/>
      <c r="O1163" s="100"/>
      <c r="P1163" s="15"/>
      <c r="Q1163" s="15"/>
      <c r="R1163" s="17"/>
      <c r="S1163" s="17"/>
      <c r="T1163" s="17"/>
      <c r="U1163" s="39"/>
      <c r="V1163" s="17"/>
      <c r="W1163" s="17"/>
    </row>
    <row r="1164" spans="4:23" ht="13.5">
      <c r="D1164" s="17"/>
      <c r="E1164" s="17"/>
      <c r="G1164" s="39"/>
      <c r="H1164" s="17"/>
      <c r="I1164" s="17"/>
      <c r="O1164" s="100"/>
      <c r="P1164" s="15"/>
      <c r="Q1164" s="15"/>
      <c r="R1164" s="17"/>
      <c r="S1164" s="17"/>
      <c r="T1164" s="17"/>
      <c r="U1164" s="39"/>
      <c r="V1164" s="17"/>
      <c r="W1164" s="17"/>
    </row>
    <row r="1165" spans="4:23" ht="13.5">
      <c r="D1165" s="41"/>
      <c r="G1165" s="39"/>
      <c r="O1165" s="100"/>
      <c r="P1165" s="15"/>
      <c r="Q1165" s="15"/>
      <c r="R1165" s="41"/>
      <c r="S1165" s="41"/>
      <c r="T1165" s="17"/>
      <c r="U1165" s="39"/>
      <c r="V1165" s="41"/>
      <c r="W1165" s="41"/>
    </row>
    <row r="1166" spans="4:23" ht="13.5">
      <c r="D1166" s="17"/>
      <c r="E1166" s="17"/>
      <c r="G1166" s="39"/>
      <c r="H1166" s="17"/>
      <c r="I1166" s="17"/>
      <c r="O1166" s="100"/>
      <c r="P1166" s="15"/>
      <c r="Q1166" s="15"/>
      <c r="R1166" s="17"/>
      <c r="S1166" s="17"/>
      <c r="T1166" s="17"/>
      <c r="U1166" s="39"/>
      <c r="V1166" s="17"/>
      <c r="W1166" s="17"/>
    </row>
    <row r="1167" spans="4:23" ht="13.5">
      <c r="D1167" s="17"/>
      <c r="E1167" s="17"/>
      <c r="G1167" s="39"/>
      <c r="H1167" s="17"/>
      <c r="I1167" s="17"/>
      <c r="O1167" s="100"/>
      <c r="P1167" s="15"/>
      <c r="Q1167" s="15"/>
      <c r="R1167" s="17"/>
      <c r="S1167" s="17"/>
      <c r="T1167" s="17"/>
      <c r="U1167" s="39"/>
      <c r="V1167" s="17"/>
      <c r="W1167" s="17"/>
    </row>
    <row r="1168" spans="4:23" ht="13.5">
      <c r="D1168" s="17"/>
      <c r="E1168" s="17"/>
      <c r="G1168" s="39"/>
      <c r="H1168" s="17"/>
      <c r="I1168" s="17"/>
      <c r="O1168" s="100"/>
      <c r="P1168" s="15"/>
      <c r="Q1168" s="15"/>
      <c r="R1168" s="17"/>
      <c r="S1168" s="17"/>
      <c r="T1168" s="17"/>
      <c r="U1168" s="39"/>
      <c r="V1168" s="17"/>
      <c r="W1168" s="17"/>
    </row>
    <row r="1169" spans="4:23" ht="13.5">
      <c r="D1169" s="17"/>
      <c r="E1169" s="17"/>
      <c r="G1169" s="39"/>
      <c r="H1169" s="17"/>
      <c r="I1169" s="17"/>
      <c r="O1169" s="100"/>
      <c r="P1169" s="15"/>
      <c r="Q1169" s="15"/>
      <c r="R1169" s="17"/>
      <c r="S1169" s="17"/>
      <c r="T1169" s="17"/>
      <c r="U1169" s="39"/>
      <c r="V1169" s="17"/>
      <c r="W1169" s="17"/>
    </row>
    <row r="1170" spans="4:23" ht="13.5">
      <c r="D1170" s="17"/>
      <c r="E1170" s="17"/>
      <c r="G1170" s="39"/>
      <c r="H1170" s="17"/>
      <c r="I1170" s="17"/>
      <c r="O1170" s="100"/>
      <c r="P1170" s="15"/>
      <c r="Q1170" s="15"/>
      <c r="R1170" s="17"/>
      <c r="S1170" s="17"/>
      <c r="T1170" s="17"/>
      <c r="U1170" s="39"/>
      <c r="V1170" s="17"/>
      <c r="W1170" s="17"/>
    </row>
    <row r="1171" spans="4:23" ht="13.5">
      <c r="D1171" s="17"/>
      <c r="E1171" s="17"/>
      <c r="F1171" s="43"/>
      <c r="H1171" s="17"/>
      <c r="I1171" s="17"/>
      <c r="O1171" s="100"/>
      <c r="P1171" s="15"/>
      <c r="Q1171" s="15"/>
      <c r="R1171" s="17"/>
      <c r="S1171" s="17"/>
      <c r="T1171" s="43"/>
      <c r="U1171" s="40"/>
      <c r="V1171" s="17"/>
      <c r="W1171" s="17"/>
    </row>
    <row r="1172" spans="4:23" ht="13.5">
      <c r="D1172" s="17"/>
      <c r="E1172" s="17"/>
      <c r="G1172" s="39"/>
      <c r="H1172" s="17"/>
      <c r="I1172" s="17"/>
      <c r="O1172" s="100"/>
      <c r="P1172" s="15"/>
      <c r="Q1172" s="15"/>
      <c r="R1172" s="17"/>
      <c r="S1172" s="17"/>
      <c r="T1172" s="17"/>
      <c r="U1172" s="39"/>
      <c r="V1172" s="17"/>
      <c r="W1172" s="17"/>
    </row>
    <row r="1173" spans="4:23" ht="13.5">
      <c r="D1173" s="17"/>
      <c r="E1173" s="17"/>
      <c r="G1173" s="39"/>
      <c r="H1173" s="17"/>
      <c r="I1173" s="17"/>
      <c r="O1173" s="100"/>
      <c r="P1173" s="15"/>
      <c r="Q1173" s="15"/>
      <c r="R1173" s="17"/>
      <c r="S1173" s="17"/>
      <c r="T1173" s="17"/>
      <c r="U1173" s="39"/>
      <c r="V1173" s="17"/>
      <c r="W1173" s="17"/>
    </row>
    <row r="1174" spans="4:23" ht="13.5">
      <c r="D1174" s="17"/>
      <c r="E1174" s="17"/>
      <c r="G1174" s="39"/>
      <c r="H1174" s="17"/>
      <c r="I1174" s="17"/>
      <c r="O1174" s="100"/>
      <c r="P1174" s="15"/>
      <c r="Q1174" s="15"/>
      <c r="R1174" s="17"/>
      <c r="S1174" s="17"/>
      <c r="T1174" s="17"/>
      <c r="U1174" s="39"/>
      <c r="V1174" s="17"/>
      <c r="W1174" s="17"/>
    </row>
    <row r="1175" spans="4:23" ht="13.5">
      <c r="D1175" s="17"/>
      <c r="E1175" s="17"/>
      <c r="G1175" s="39"/>
      <c r="H1175" s="17"/>
      <c r="I1175" s="17"/>
      <c r="O1175" s="100"/>
      <c r="P1175" s="15"/>
      <c r="Q1175" s="15"/>
      <c r="R1175" s="17"/>
      <c r="S1175" s="17"/>
      <c r="T1175" s="17"/>
      <c r="U1175" s="39"/>
      <c r="V1175" s="17"/>
      <c r="W1175" s="17"/>
    </row>
    <row r="1176" spans="4:23" ht="13.5">
      <c r="D1176" s="17"/>
      <c r="E1176" s="17"/>
      <c r="G1176" s="39"/>
      <c r="H1176" s="17"/>
      <c r="I1176" s="17"/>
      <c r="O1176" s="100"/>
      <c r="P1176" s="15"/>
      <c r="Q1176" s="15"/>
      <c r="R1176" s="17"/>
      <c r="S1176" s="17"/>
      <c r="T1176" s="17"/>
      <c r="U1176" s="39"/>
      <c r="V1176" s="17"/>
      <c r="W1176" s="17"/>
    </row>
    <row r="1177" spans="4:23" ht="13.5">
      <c r="D1177" s="17"/>
      <c r="E1177" s="17"/>
      <c r="G1177" s="39"/>
      <c r="H1177" s="17"/>
      <c r="I1177" s="17"/>
      <c r="O1177" s="100"/>
      <c r="P1177" s="15"/>
      <c r="Q1177" s="15"/>
      <c r="R1177" s="17"/>
      <c r="S1177" s="17"/>
      <c r="T1177" s="17"/>
      <c r="U1177" s="39"/>
      <c r="V1177" s="17"/>
      <c r="W1177" s="17"/>
    </row>
    <row r="1178" spans="4:23" ht="13.5">
      <c r="D1178" s="17"/>
      <c r="E1178" s="17"/>
      <c r="G1178" s="39"/>
      <c r="H1178" s="17"/>
      <c r="I1178" s="17"/>
      <c r="O1178" s="100"/>
      <c r="P1178" s="15"/>
      <c r="Q1178" s="15"/>
      <c r="R1178" s="17"/>
      <c r="S1178" s="17"/>
      <c r="T1178" s="17"/>
      <c r="U1178" s="39"/>
      <c r="V1178" s="17"/>
      <c r="W1178" s="17"/>
    </row>
    <row r="1179" spans="4:23" ht="13.5">
      <c r="D1179" s="17"/>
      <c r="E1179" s="17"/>
      <c r="G1179" s="39"/>
      <c r="H1179" s="17"/>
      <c r="I1179" s="17"/>
      <c r="O1179" s="100"/>
      <c r="P1179" s="15"/>
      <c r="Q1179" s="15"/>
      <c r="R1179" s="17"/>
      <c r="S1179" s="17"/>
      <c r="T1179" s="17"/>
      <c r="U1179" s="39"/>
      <c r="V1179" s="17"/>
      <c r="W1179" s="17"/>
    </row>
    <row r="1180" spans="4:23" ht="13.5">
      <c r="D1180" s="17"/>
      <c r="E1180" s="17"/>
      <c r="G1180" s="39"/>
      <c r="H1180" s="17"/>
      <c r="I1180" s="17"/>
      <c r="O1180" s="100"/>
      <c r="P1180" s="15"/>
      <c r="Q1180" s="15"/>
      <c r="R1180" s="17"/>
      <c r="S1180" s="17"/>
      <c r="T1180" s="17"/>
      <c r="U1180" s="39"/>
      <c r="V1180" s="17"/>
      <c r="W1180" s="17"/>
    </row>
    <row r="1181" spans="4:23" ht="13.5">
      <c r="D1181" s="17"/>
      <c r="E1181" s="17"/>
      <c r="G1181" s="39"/>
      <c r="H1181" s="17"/>
      <c r="I1181" s="17"/>
      <c r="O1181" s="100"/>
      <c r="P1181" s="15"/>
      <c r="Q1181" s="15"/>
      <c r="R1181" s="17"/>
      <c r="S1181" s="17"/>
      <c r="T1181" s="17"/>
      <c r="U1181" s="39"/>
      <c r="V1181" s="17"/>
      <c r="W1181" s="17"/>
    </row>
    <row r="1182" spans="4:23" ht="13.5">
      <c r="D1182" s="17"/>
      <c r="E1182" s="17"/>
      <c r="G1182" s="39"/>
      <c r="H1182" s="17"/>
      <c r="I1182" s="17"/>
      <c r="O1182" s="100"/>
      <c r="P1182" s="15"/>
      <c r="Q1182" s="15"/>
      <c r="R1182" s="17"/>
      <c r="S1182" s="17"/>
      <c r="T1182" s="17"/>
      <c r="U1182" s="39"/>
      <c r="V1182" s="17"/>
      <c r="W1182" s="17"/>
    </row>
    <row r="1183" spans="4:23" ht="13.5">
      <c r="D1183" s="41"/>
      <c r="G1183" s="39"/>
      <c r="O1183" s="100"/>
      <c r="P1183" s="15"/>
      <c r="Q1183" s="15"/>
      <c r="R1183" s="41"/>
      <c r="S1183" s="41"/>
      <c r="T1183" s="17"/>
      <c r="U1183" s="39"/>
      <c r="V1183" s="41"/>
      <c r="W1183" s="41"/>
    </row>
    <row r="1184" spans="4:23" ht="13.5">
      <c r="D1184" s="17"/>
      <c r="E1184" s="17"/>
      <c r="G1184" s="39"/>
      <c r="H1184" s="17"/>
      <c r="I1184" s="17"/>
      <c r="O1184" s="100"/>
      <c r="P1184" s="15"/>
      <c r="Q1184" s="15"/>
      <c r="R1184" s="17"/>
      <c r="S1184" s="17"/>
      <c r="T1184" s="17"/>
      <c r="U1184" s="39"/>
      <c r="V1184" s="17"/>
      <c r="W1184" s="17"/>
    </row>
    <row r="1185" spans="4:23" ht="13.5">
      <c r="D1185" s="17"/>
      <c r="E1185" s="17"/>
      <c r="G1185" s="39"/>
      <c r="H1185" s="17"/>
      <c r="I1185" s="17"/>
      <c r="O1185" s="100"/>
      <c r="P1185" s="15"/>
      <c r="Q1185" s="15"/>
      <c r="R1185" s="17"/>
      <c r="S1185" s="17"/>
      <c r="T1185" s="17"/>
      <c r="U1185" s="39"/>
      <c r="V1185" s="17"/>
      <c r="W1185" s="17"/>
    </row>
    <row r="1186" spans="4:23" ht="13.5">
      <c r="D1186" s="17"/>
      <c r="E1186" s="17"/>
      <c r="G1186" s="39"/>
      <c r="H1186" s="17"/>
      <c r="I1186" s="17"/>
      <c r="O1186" s="100"/>
      <c r="P1186" s="15"/>
      <c r="Q1186" s="15"/>
      <c r="R1186" s="17"/>
      <c r="S1186" s="17"/>
      <c r="T1186" s="17"/>
      <c r="U1186" s="39"/>
      <c r="V1186" s="17"/>
      <c r="W1186" s="17"/>
    </row>
    <row r="1187" spans="4:23" ht="13.5">
      <c r="D1187" s="41"/>
      <c r="G1187" s="39"/>
      <c r="O1187" s="100"/>
      <c r="P1187" s="15"/>
      <c r="Q1187" s="15"/>
      <c r="R1187" s="41"/>
      <c r="S1187" s="41"/>
      <c r="T1187" s="17"/>
      <c r="U1187" s="39"/>
      <c r="V1187" s="41"/>
      <c r="W1187" s="41"/>
    </row>
    <row r="1188" spans="4:23" ht="13.5">
      <c r="D1188" s="17"/>
      <c r="E1188" s="17"/>
      <c r="G1188" s="39"/>
      <c r="H1188" s="17"/>
      <c r="I1188" s="17"/>
      <c r="O1188" s="100"/>
      <c r="P1188" s="15"/>
      <c r="Q1188" s="15"/>
      <c r="R1188" s="17"/>
      <c r="S1188" s="17"/>
      <c r="T1188" s="17"/>
      <c r="U1188" s="39"/>
      <c r="V1188" s="17"/>
      <c r="W1188" s="17"/>
    </row>
    <row r="1189" spans="4:23" ht="13.5">
      <c r="D1189" s="17"/>
      <c r="E1189" s="17"/>
      <c r="G1189" s="39"/>
      <c r="H1189" s="17"/>
      <c r="I1189" s="17"/>
      <c r="O1189" s="100"/>
      <c r="P1189" s="15"/>
      <c r="Q1189" s="15"/>
      <c r="R1189" s="17"/>
      <c r="S1189" s="17"/>
      <c r="T1189" s="17"/>
      <c r="U1189" s="39"/>
      <c r="V1189" s="17"/>
      <c r="W1189" s="17"/>
    </row>
    <row r="1190" spans="4:23" ht="13.5">
      <c r="D1190" s="17"/>
      <c r="E1190" s="17"/>
      <c r="F1190" s="43"/>
      <c r="H1190" s="17"/>
      <c r="I1190" s="17"/>
      <c r="O1190" s="100"/>
      <c r="P1190" s="15"/>
      <c r="Q1190" s="15"/>
      <c r="R1190" s="17"/>
      <c r="S1190" s="17"/>
      <c r="T1190" s="43"/>
      <c r="U1190" s="40"/>
      <c r="V1190" s="17"/>
      <c r="W1190" s="17"/>
    </row>
    <row r="1191" spans="4:23" ht="13.5">
      <c r="D1191" s="41"/>
      <c r="G1191" s="39"/>
      <c r="O1191" s="100"/>
      <c r="P1191" s="15"/>
      <c r="Q1191" s="15"/>
      <c r="R1191" s="41"/>
      <c r="S1191" s="41"/>
      <c r="T1191" s="17"/>
      <c r="U1191" s="39"/>
      <c r="V1191" s="41"/>
      <c r="W1191" s="41"/>
    </row>
    <row r="1192" spans="4:23" ht="13.5">
      <c r="D1192" s="41"/>
      <c r="G1192" s="39"/>
      <c r="O1192" s="100"/>
      <c r="P1192" s="15"/>
      <c r="Q1192" s="15"/>
      <c r="R1192" s="41"/>
      <c r="S1192" s="41"/>
      <c r="T1192" s="17"/>
      <c r="U1192" s="39"/>
      <c r="V1192" s="41"/>
      <c r="W1192" s="41"/>
    </row>
    <row r="1193" spans="4:23" ht="13.5">
      <c r="D1193" s="41"/>
      <c r="G1193" s="39"/>
      <c r="O1193" s="100"/>
      <c r="P1193" s="15"/>
      <c r="Q1193" s="15"/>
      <c r="R1193" s="41"/>
      <c r="S1193" s="41"/>
      <c r="T1193" s="17"/>
      <c r="U1193" s="39"/>
      <c r="V1193" s="41"/>
      <c r="W1193" s="41"/>
    </row>
    <row r="1194" spans="4:23" ht="13.5">
      <c r="D1194" s="17"/>
      <c r="E1194" s="17"/>
      <c r="G1194" s="39"/>
      <c r="H1194" s="17"/>
      <c r="I1194" s="17"/>
      <c r="O1194" s="100"/>
      <c r="P1194" s="15"/>
      <c r="Q1194" s="15"/>
      <c r="R1194" s="17"/>
      <c r="S1194" s="17"/>
      <c r="T1194" s="17"/>
      <c r="U1194" s="39"/>
      <c r="V1194" s="17"/>
      <c r="W1194" s="17"/>
    </row>
    <row r="1195" spans="4:23" ht="13.5">
      <c r="D1195" s="17"/>
      <c r="E1195" s="17"/>
      <c r="G1195" s="39"/>
      <c r="H1195" s="17"/>
      <c r="I1195" s="17"/>
      <c r="O1195" s="100"/>
      <c r="P1195" s="15"/>
      <c r="Q1195" s="15"/>
      <c r="R1195" s="17"/>
      <c r="S1195" s="17"/>
      <c r="T1195" s="17"/>
      <c r="U1195" s="39"/>
      <c r="V1195" s="17"/>
      <c r="W1195" s="17"/>
    </row>
    <row r="1196" spans="4:23" ht="13.5">
      <c r="D1196" s="17"/>
      <c r="E1196" s="17"/>
      <c r="G1196" s="39"/>
      <c r="H1196" s="17"/>
      <c r="I1196" s="17"/>
      <c r="O1196" s="100"/>
      <c r="P1196" s="15"/>
      <c r="Q1196" s="15"/>
      <c r="R1196" s="17"/>
      <c r="S1196" s="17"/>
      <c r="T1196" s="17"/>
      <c r="U1196" s="39"/>
      <c r="V1196" s="17"/>
      <c r="W1196" s="17"/>
    </row>
    <row r="1197" spans="4:23" ht="13.5">
      <c r="D1197" s="17"/>
      <c r="E1197" s="17"/>
      <c r="G1197" s="39"/>
      <c r="H1197" s="17"/>
      <c r="I1197" s="17"/>
      <c r="O1197" s="100"/>
      <c r="P1197" s="15"/>
      <c r="Q1197" s="15"/>
      <c r="R1197" s="17"/>
      <c r="S1197" s="17"/>
      <c r="T1197" s="17"/>
      <c r="U1197" s="39"/>
      <c r="V1197" s="17"/>
      <c r="W1197" s="17"/>
    </row>
    <row r="1198" spans="4:23" ht="13.5">
      <c r="D1198" s="41"/>
      <c r="G1198" s="39"/>
      <c r="O1198" s="100"/>
      <c r="P1198" s="15"/>
      <c r="Q1198" s="15"/>
      <c r="R1198" s="41"/>
      <c r="S1198" s="41"/>
      <c r="T1198" s="17"/>
      <c r="U1198" s="39"/>
      <c r="V1198" s="41"/>
      <c r="W1198" s="41"/>
    </row>
    <row r="1199" spans="4:23" ht="13.5">
      <c r="D1199" s="17"/>
      <c r="E1199" s="17"/>
      <c r="H1199" s="17"/>
      <c r="I1199" s="17"/>
      <c r="O1199" s="100"/>
      <c r="P1199" s="15"/>
      <c r="Q1199" s="15"/>
      <c r="R1199" s="17"/>
      <c r="S1199" s="17"/>
      <c r="T1199" s="17"/>
      <c r="U1199" s="40"/>
      <c r="V1199" s="17"/>
      <c r="W1199" s="17"/>
    </row>
    <row r="1200" spans="4:23" ht="13.5">
      <c r="D1200" s="17"/>
      <c r="E1200" s="17"/>
      <c r="H1200" s="17"/>
      <c r="I1200" s="17"/>
      <c r="O1200" s="100"/>
      <c r="P1200" s="15"/>
      <c r="Q1200" s="15"/>
      <c r="R1200" s="17"/>
      <c r="S1200" s="17"/>
      <c r="T1200" s="17"/>
      <c r="U1200" s="40"/>
      <c r="V1200" s="17"/>
      <c r="W1200" s="17"/>
    </row>
    <row r="1201" spans="4:23" ht="13.5">
      <c r="D1201" s="17"/>
      <c r="E1201" s="17"/>
      <c r="H1201" s="17"/>
      <c r="I1201" s="17"/>
      <c r="O1201" s="100"/>
      <c r="P1201" s="15"/>
      <c r="Q1201" s="15"/>
      <c r="R1201" s="17"/>
      <c r="S1201" s="17"/>
      <c r="T1201" s="17"/>
      <c r="U1201" s="40"/>
      <c r="V1201" s="17"/>
      <c r="W1201" s="17"/>
    </row>
    <row r="1202" spans="4:23" ht="13.5">
      <c r="D1202" s="17"/>
      <c r="E1202" s="17"/>
      <c r="G1202" s="39"/>
      <c r="H1202" s="17"/>
      <c r="I1202" s="17"/>
      <c r="O1202" s="100"/>
      <c r="P1202" s="15"/>
      <c r="Q1202" s="15"/>
      <c r="R1202" s="17"/>
      <c r="S1202" s="17"/>
      <c r="T1202" s="17"/>
      <c r="U1202" s="39"/>
      <c r="V1202" s="17"/>
      <c r="W1202" s="17"/>
    </row>
    <row r="1203" spans="4:23" ht="13.5">
      <c r="D1203" s="17"/>
      <c r="E1203" s="17"/>
      <c r="G1203" s="39"/>
      <c r="H1203" s="17"/>
      <c r="I1203" s="17"/>
      <c r="O1203" s="100"/>
      <c r="P1203" s="15"/>
      <c r="Q1203" s="15"/>
      <c r="R1203" s="17"/>
      <c r="S1203" s="17"/>
      <c r="T1203" s="17"/>
      <c r="U1203" s="39"/>
      <c r="V1203" s="17"/>
      <c r="W1203" s="17"/>
    </row>
    <row r="1204" spans="4:23" ht="13.5">
      <c r="D1204" s="41"/>
      <c r="O1204" s="100"/>
      <c r="P1204" s="15"/>
      <c r="Q1204" s="15"/>
      <c r="R1204" s="41"/>
      <c r="S1204" s="41"/>
      <c r="T1204" s="17"/>
      <c r="U1204" s="40"/>
      <c r="V1204" s="41"/>
      <c r="W1204" s="41"/>
    </row>
    <row r="1205" spans="4:23" ht="13.5">
      <c r="D1205" s="41"/>
      <c r="O1205" s="100"/>
      <c r="P1205" s="15"/>
      <c r="Q1205" s="15"/>
      <c r="R1205" s="41"/>
      <c r="S1205" s="41"/>
      <c r="T1205" s="17"/>
      <c r="U1205" s="40"/>
      <c r="V1205" s="41"/>
      <c r="W1205" s="41"/>
    </row>
    <row r="1206" spans="4:23" ht="13.5">
      <c r="D1206" s="17"/>
      <c r="E1206" s="17"/>
      <c r="H1206" s="17"/>
      <c r="I1206" s="17"/>
      <c r="O1206" s="100"/>
      <c r="P1206" s="15"/>
      <c r="Q1206" s="15"/>
      <c r="R1206" s="17"/>
      <c r="S1206" s="17"/>
      <c r="T1206" s="17"/>
      <c r="U1206" s="40"/>
      <c r="V1206" s="17"/>
      <c r="W1206" s="17"/>
    </row>
    <row r="1207" spans="4:23" ht="13.5">
      <c r="D1207" s="17"/>
      <c r="E1207" s="17"/>
      <c r="G1207" s="39"/>
      <c r="H1207" s="17"/>
      <c r="I1207" s="17"/>
      <c r="O1207" s="100"/>
      <c r="P1207" s="15"/>
      <c r="Q1207" s="15"/>
      <c r="R1207" s="17"/>
      <c r="S1207" s="17"/>
      <c r="T1207" s="17"/>
      <c r="U1207" s="39"/>
      <c r="V1207" s="17"/>
      <c r="W1207" s="17"/>
    </row>
    <row r="1208" spans="4:23" ht="13.5">
      <c r="D1208" s="17"/>
      <c r="E1208" s="17"/>
      <c r="G1208" s="39"/>
      <c r="H1208" s="17"/>
      <c r="I1208" s="17"/>
      <c r="O1208" s="100"/>
      <c r="P1208" s="15"/>
      <c r="Q1208" s="15"/>
      <c r="R1208" s="17"/>
      <c r="S1208" s="17"/>
      <c r="T1208" s="17"/>
      <c r="U1208" s="39"/>
      <c r="V1208" s="17"/>
      <c r="W1208" s="17"/>
    </row>
    <row r="1209" spans="4:23" ht="13.5">
      <c r="D1209" s="17"/>
      <c r="E1209" s="17"/>
      <c r="G1209" s="39"/>
      <c r="H1209" s="17"/>
      <c r="I1209" s="17"/>
      <c r="O1209" s="100"/>
      <c r="P1209" s="15"/>
      <c r="Q1209" s="15"/>
      <c r="R1209" s="17"/>
      <c r="S1209" s="17"/>
      <c r="T1209" s="17"/>
      <c r="U1209" s="39"/>
      <c r="V1209" s="17"/>
      <c r="W1209" s="17"/>
    </row>
    <row r="1210" spans="4:23" ht="13.5">
      <c r="D1210" s="17"/>
      <c r="E1210" s="17"/>
      <c r="G1210" s="39"/>
      <c r="H1210" s="17"/>
      <c r="I1210" s="17"/>
      <c r="O1210" s="100"/>
      <c r="P1210" s="15"/>
      <c r="Q1210" s="15"/>
      <c r="R1210" s="17"/>
      <c r="S1210" s="17"/>
      <c r="T1210" s="17"/>
      <c r="U1210" s="39"/>
      <c r="V1210" s="17"/>
      <c r="W1210" s="17"/>
    </row>
    <row r="1211" spans="4:23" ht="13.5">
      <c r="D1211" s="17"/>
      <c r="E1211" s="17"/>
      <c r="G1211" s="39"/>
      <c r="H1211" s="17"/>
      <c r="I1211" s="17"/>
      <c r="O1211" s="100"/>
      <c r="P1211" s="15"/>
      <c r="Q1211" s="15"/>
      <c r="R1211" s="17"/>
      <c r="S1211" s="17"/>
      <c r="T1211" s="17"/>
      <c r="U1211" s="39"/>
      <c r="V1211" s="17"/>
      <c r="W1211" s="17"/>
    </row>
    <row r="1212" spans="4:23" ht="13.5">
      <c r="D1212" s="41"/>
      <c r="O1212" s="100"/>
      <c r="P1212" s="15"/>
      <c r="Q1212" s="15"/>
      <c r="R1212" s="41"/>
      <c r="S1212" s="41"/>
      <c r="T1212" s="17"/>
      <c r="U1212" s="40"/>
      <c r="V1212" s="41"/>
      <c r="W1212" s="41"/>
    </row>
    <row r="1213" spans="4:23" ht="13.5">
      <c r="D1213" s="17"/>
      <c r="E1213" s="17"/>
      <c r="F1213" s="43"/>
      <c r="H1213" s="17"/>
      <c r="I1213" s="17"/>
      <c r="O1213" s="100"/>
      <c r="P1213" s="15"/>
      <c r="Q1213" s="15"/>
      <c r="R1213" s="17"/>
      <c r="S1213" s="17"/>
      <c r="T1213" s="43"/>
      <c r="U1213" s="40"/>
      <c r="V1213" s="17"/>
      <c r="W1213" s="17"/>
    </row>
    <row r="1214" spans="4:23" ht="13.5">
      <c r="D1214" s="41"/>
      <c r="G1214" s="39"/>
      <c r="O1214" s="100"/>
      <c r="P1214" s="15"/>
      <c r="Q1214" s="15"/>
      <c r="R1214" s="41"/>
      <c r="S1214" s="41"/>
      <c r="T1214" s="17"/>
      <c r="U1214" s="39"/>
      <c r="V1214" s="41"/>
      <c r="W1214" s="41"/>
    </row>
    <row r="1215" spans="4:23" ht="13.5">
      <c r="D1215" s="17"/>
      <c r="E1215" s="17"/>
      <c r="G1215" s="39"/>
      <c r="H1215" s="17"/>
      <c r="I1215" s="17"/>
      <c r="O1215" s="100"/>
      <c r="P1215" s="15"/>
      <c r="Q1215" s="15"/>
      <c r="R1215" s="17"/>
      <c r="S1215" s="17"/>
      <c r="T1215" s="17"/>
      <c r="U1215" s="39"/>
      <c r="V1215" s="17"/>
      <c r="W1215" s="17"/>
    </row>
    <row r="1216" spans="4:23" ht="13.5">
      <c r="D1216" s="17"/>
      <c r="E1216" s="17"/>
      <c r="G1216" s="39"/>
      <c r="H1216" s="17"/>
      <c r="I1216" s="17"/>
      <c r="O1216" s="100"/>
      <c r="P1216" s="15"/>
      <c r="Q1216" s="15"/>
      <c r="R1216" s="17"/>
      <c r="S1216" s="17"/>
      <c r="T1216" s="17"/>
      <c r="U1216" s="39"/>
      <c r="V1216" s="17"/>
      <c r="W1216" s="17"/>
    </row>
    <row r="1217" spans="4:23" ht="13.5">
      <c r="D1217" s="17"/>
      <c r="E1217" s="17"/>
      <c r="G1217" s="39"/>
      <c r="H1217" s="17"/>
      <c r="I1217" s="17"/>
      <c r="O1217" s="100"/>
      <c r="P1217" s="15"/>
      <c r="Q1217" s="15"/>
      <c r="R1217" s="17"/>
      <c r="S1217" s="17"/>
      <c r="T1217" s="17"/>
      <c r="U1217" s="39"/>
      <c r="V1217" s="17"/>
      <c r="W1217" s="17"/>
    </row>
    <row r="1218" spans="4:23" ht="13.5">
      <c r="D1218" s="17"/>
      <c r="E1218" s="17"/>
      <c r="G1218" s="39"/>
      <c r="H1218" s="17"/>
      <c r="I1218" s="17"/>
      <c r="O1218" s="100"/>
      <c r="P1218" s="15"/>
      <c r="Q1218" s="15"/>
      <c r="R1218" s="17"/>
      <c r="S1218" s="17"/>
      <c r="T1218" s="17"/>
      <c r="U1218" s="39"/>
      <c r="V1218" s="17"/>
      <c r="W1218" s="17"/>
    </row>
    <row r="1219" spans="4:23" ht="13.5">
      <c r="D1219" s="17"/>
      <c r="E1219" s="17"/>
      <c r="G1219" s="39"/>
      <c r="H1219" s="17"/>
      <c r="I1219" s="17"/>
      <c r="O1219" s="100"/>
      <c r="P1219" s="15"/>
      <c r="Q1219" s="15"/>
      <c r="R1219" s="17"/>
      <c r="S1219" s="17"/>
      <c r="T1219" s="17"/>
      <c r="U1219" s="39"/>
      <c r="V1219" s="17"/>
      <c r="W1219" s="17"/>
    </row>
    <row r="1220" spans="4:23" ht="13.5">
      <c r="D1220" s="17"/>
      <c r="E1220" s="17"/>
      <c r="G1220" s="39"/>
      <c r="H1220" s="17"/>
      <c r="I1220" s="17"/>
      <c r="O1220" s="100"/>
      <c r="P1220" s="15"/>
      <c r="Q1220" s="15"/>
      <c r="R1220" s="17"/>
      <c r="S1220" s="17"/>
      <c r="T1220" s="17"/>
      <c r="U1220" s="39"/>
      <c r="V1220" s="17"/>
      <c r="W1220" s="17"/>
    </row>
    <row r="1221" spans="4:23" ht="13.5">
      <c r="D1221" s="17"/>
      <c r="E1221" s="17"/>
      <c r="F1221" s="43"/>
      <c r="H1221" s="17"/>
      <c r="I1221" s="17"/>
      <c r="O1221" s="100"/>
      <c r="P1221" s="15"/>
      <c r="Q1221" s="15"/>
      <c r="R1221" s="17"/>
      <c r="S1221" s="17"/>
      <c r="T1221" s="43"/>
      <c r="U1221" s="40"/>
      <c r="V1221" s="17"/>
      <c r="W1221" s="17"/>
    </row>
    <row r="1222" spans="4:23" ht="13.5">
      <c r="D1222" s="17"/>
      <c r="E1222" s="17"/>
      <c r="G1222" s="39"/>
      <c r="H1222" s="17"/>
      <c r="I1222" s="17"/>
      <c r="O1222" s="100"/>
      <c r="P1222" s="15"/>
      <c r="Q1222" s="15"/>
      <c r="R1222" s="17"/>
      <c r="S1222" s="17"/>
      <c r="T1222" s="17"/>
      <c r="U1222" s="39"/>
      <c r="V1222" s="17"/>
      <c r="W1222" s="17"/>
    </row>
    <row r="1223" spans="4:23" ht="13.5">
      <c r="D1223" s="17"/>
      <c r="E1223" s="17"/>
      <c r="G1223" s="39"/>
      <c r="H1223" s="17"/>
      <c r="I1223" s="17"/>
      <c r="O1223" s="100"/>
      <c r="P1223" s="15"/>
      <c r="Q1223" s="15"/>
      <c r="R1223" s="17"/>
      <c r="S1223" s="17"/>
      <c r="T1223" s="17"/>
      <c r="U1223" s="39"/>
      <c r="V1223" s="17"/>
      <c r="W1223" s="17"/>
    </row>
    <row r="1224" spans="4:23" ht="13.5">
      <c r="D1224" s="17"/>
      <c r="E1224" s="17"/>
      <c r="G1224" s="39"/>
      <c r="H1224" s="17"/>
      <c r="I1224" s="17"/>
      <c r="O1224" s="100"/>
      <c r="P1224" s="15"/>
      <c r="Q1224" s="15"/>
      <c r="R1224" s="17"/>
      <c r="S1224" s="17"/>
      <c r="T1224" s="17"/>
      <c r="U1224" s="39"/>
      <c r="V1224" s="17"/>
      <c r="W1224" s="17"/>
    </row>
    <row r="1225" spans="4:23" ht="13.5">
      <c r="D1225" s="17"/>
      <c r="E1225" s="17"/>
      <c r="G1225" s="39"/>
      <c r="H1225" s="17"/>
      <c r="I1225" s="17"/>
      <c r="O1225" s="100"/>
      <c r="P1225" s="15"/>
      <c r="Q1225" s="15"/>
      <c r="R1225" s="17"/>
      <c r="S1225" s="17"/>
      <c r="T1225" s="17"/>
      <c r="U1225" s="39"/>
      <c r="V1225" s="17"/>
      <c r="W1225" s="17"/>
    </row>
    <row r="1226" spans="4:23" ht="13.5">
      <c r="D1226" s="17"/>
      <c r="E1226" s="17"/>
      <c r="G1226" s="39"/>
      <c r="H1226" s="17"/>
      <c r="I1226" s="17"/>
      <c r="O1226" s="100"/>
      <c r="P1226" s="15"/>
      <c r="Q1226" s="15"/>
      <c r="R1226" s="17"/>
      <c r="S1226" s="17"/>
      <c r="T1226" s="17"/>
      <c r="U1226" s="39"/>
      <c r="V1226" s="17"/>
      <c r="W1226" s="17"/>
    </row>
    <row r="1227" spans="4:23" ht="13.5">
      <c r="D1227" s="17"/>
      <c r="E1227" s="17"/>
      <c r="G1227" s="39"/>
      <c r="H1227" s="17"/>
      <c r="I1227" s="17"/>
      <c r="O1227" s="100"/>
      <c r="P1227" s="15"/>
      <c r="Q1227" s="15"/>
      <c r="R1227" s="17"/>
      <c r="S1227" s="17"/>
      <c r="T1227" s="17"/>
      <c r="U1227" s="39"/>
      <c r="V1227" s="17"/>
      <c r="W1227" s="17"/>
    </row>
    <row r="1228" spans="4:23" ht="13.5">
      <c r="D1228" s="17"/>
      <c r="E1228" s="17"/>
      <c r="G1228" s="39"/>
      <c r="H1228" s="17"/>
      <c r="I1228" s="17"/>
      <c r="O1228" s="100"/>
      <c r="P1228" s="15"/>
      <c r="Q1228" s="15"/>
      <c r="R1228" s="17"/>
      <c r="S1228" s="17"/>
      <c r="T1228" s="17"/>
      <c r="U1228" s="39"/>
      <c r="V1228" s="17"/>
      <c r="W1228" s="17"/>
    </row>
    <row r="1229" spans="4:23" ht="13.5">
      <c r="D1229" s="17"/>
      <c r="E1229" s="17"/>
      <c r="H1229" s="17"/>
      <c r="I1229" s="17"/>
      <c r="O1229" s="100"/>
      <c r="P1229" s="15"/>
      <c r="Q1229" s="15"/>
      <c r="R1229" s="17"/>
      <c r="S1229" s="17"/>
      <c r="T1229" s="17"/>
      <c r="U1229" s="40"/>
      <c r="V1229" s="17"/>
      <c r="W1229" s="17"/>
    </row>
    <row r="1230" spans="4:23" ht="13.5">
      <c r="D1230" s="17"/>
      <c r="E1230" s="17"/>
      <c r="G1230" s="39"/>
      <c r="H1230" s="17"/>
      <c r="I1230" s="17"/>
      <c r="O1230" s="100"/>
      <c r="P1230" s="15"/>
      <c r="Q1230" s="15"/>
      <c r="R1230" s="17"/>
      <c r="S1230" s="17"/>
      <c r="T1230" s="17"/>
      <c r="U1230" s="39"/>
      <c r="V1230" s="17"/>
      <c r="W1230" s="17"/>
    </row>
    <row r="1231" spans="4:23" ht="13.5">
      <c r="D1231" s="17"/>
      <c r="E1231" s="17"/>
      <c r="G1231" s="39"/>
      <c r="H1231" s="17"/>
      <c r="I1231" s="17"/>
      <c r="O1231" s="100"/>
      <c r="P1231" s="15"/>
      <c r="Q1231" s="15"/>
      <c r="R1231" s="17"/>
      <c r="S1231" s="17"/>
      <c r="T1231" s="17"/>
      <c r="U1231" s="39"/>
      <c r="V1231" s="17"/>
      <c r="W1231" s="17"/>
    </row>
    <row r="1232" spans="4:23" ht="13.5">
      <c r="D1232" s="17"/>
      <c r="E1232" s="17"/>
      <c r="G1232" s="39"/>
      <c r="H1232" s="17"/>
      <c r="I1232" s="17"/>
      <c r="O1232" s="100"/>
      <c r="P1232" s="15"/>
      <c r="Q1232" s="15"/>
      <c r="R1232" s="17"/>
      <c r="S1232" s="17"/>
      <c r="T1232" s="17"/>
      <c r="U1232" s="39"/>
      <c r="V1232" s="17"/>
      <c r="W1232" s="17"/>
    </row>
    <row r="1233" spans="4:23" ht="13.5">
      <c r="D1233" s="17"/>
      <c r="E1233" s="17"/>
      <c r="G1233" s="39"/>
      <c r="H1233" s="17"/>
      <c r="I1233" s="17"/>
      <c r="O1233" s="100"/>
      <c r="P1233" s="15"/>
      <c r="Q1233" s="15"/>
      <c r="R1233" s="17"/>
      <c r="S1233" s="17"/>
      <c r="T1233" s="17"/>
      <c r="U1233" s="39"/>
      <c r="V1233" s="17"/>
      <c r="W1233" s="17"/>
    </row>
    <row r="1234" spans="4:23" ht="13.5">
      <c r="D1234" s="17"/>
      <c r="E1234" s="17"/>
      <c r="G1234" s="39"/>
      <c r="H1234" s="17"/>
      <c r="I1234" s="17"/>
      <c r="O1234" s="100"/>
      <c r="P1234" s="15"/>
      <c r="Q1234" s="15"/>
      <c r="R1234" s="17"/>
      <c r="S1234" s="17"/>
      <c r="T1234" s="17"/>
      <c r="U1234" s="39"/>
      <c r="V1234" s="17"/>
      <c r="W1234" s="17"/>
    </row>
    <row r="1235" spans="4:23" ht="13.5">
      <c r="D1235" s="17"/>
      <c r="E1235" s="17"/>
      <c r="G1235" s="39"/>
      <c r="H1235" s="17"/>
      <c r="I1235" s="17"/>
      <c r="O1235" s="100"/>
      <c r="P1235" s="15"/>
      <c r="Q1235" s="15"/>
      <c r="R1235" s="17"/>
      <c r="S1235" s="17"/>
      <c r="T1235" s="17"/>
      <c r="U1235" s="39"/>
      <c r="V1235" s="17"/>
      <c r="W1235" s="17"/>
    </row>
    <row r="1236" spans="4:23" ht="13.5">
      <c r="D1236" s="17"/>
      <c r="E1236" s="17"/>
      <c r="G1236" s="39"/>
      <c r="H1236" s="17"/>
      <c r="I1236" s="17"/>
      <c r="O1236" s="100"/>
      <c r="P1236" s="15"/>
      <c r="Q1236" s="15"/>
      <c r="R1236" s="17"/>
      <c r="S1236" s="17"/>
      <c r="T1236" s="17"/>
      <c r="U1236" s="39"/>
      <c r="V1236" s="17"/>
      <c r="W1236" s="17"/>
    </row>
    <row r="1237" spans="4:23" ht="13.5">
      <c r="D1237" s="41"/>
      <c r="G1237" s="39"/>
      <c r="O1237" s="100"/>
      <c r="P1237" s="15"/>
      <c r="Q1237" s="15"/>
      <c r="R1237" s="41"/>
      <c r="S1237" s="41"/>
      <c r="T1237" s="17"/>
      <c r="U1237" s="39"/>
      <c r="V1237" s="41"/>
      <c r="W1237" s="41"/>
    </row>
    <row r="1238" spans="4:23" ht="13.5">
      <c r="D1238" s="17"/>
      <c r="E1238" s="17"/>
      <c r="G1238" s="39"/>
      <c r="H1238" s="17"/>
      <c r="I1238" s="17"/>
      <c r="O1238" s="100"/>
      <c r="P1238" s="15"/>
      <c r="Q1238" s="15"/>
      <c r="R1238" s="17"/>
      <c r="S1238" s="17"/>
      <c r="T1238" s="17"/>
      <c r="U1238" s="39"/>
      <c r="V1238" s="17"/>
      <c r="W1238" s="17"/>
    </row>
    <row r="1239" spans="4:23" ht="13.5">
      <c r="D1239" s="17"/>
      <c r="E1239" s="17"/>
      <c r="G1239" s="39"/>
      <c r="H1239" s="17"/>
      <c r="I1239" s="17"/>
      <c r="O1239" s="100"/>
      <c r="P1239" s="15"/>
      <c r="Q1239" s="15"/>
      <c r="R1239" s="17"/>
      <c r="S1239" s="17"/>
      <c r="T1239" s="17"/>
      <c r="U1239" s="39"/>
      <c r="V1239" s="17"/>
      <c r="W1239" s="17"/>
    </row>
    <row r="1240" spans="4:23" ht="13.5">
      <c r="D1240" s="17"/>
      <c r="E1240" s="17"/>
      <c r="G1240" s="39"/>
      <c r="H1240" s="17"/>
      <c r="I1240" s="17"/>
      <c r="O1240" s="100"/>
      <c r="P1240" s="15"/>
      <c r="Q1240" s="15"/>
      <c r="R1240" s="17"/>
      <c r="S1240" s="17"/>
      <c r="T1240" s="17"/>
      <c r="U1240" s="39"/>
      <c r="V1240" s="17"/>
      <c r="W1240" s="17"/>
    </row>
    <row r="1241" spans="4:23" ht="13.5">
      <c r="D1241" s="17"/>
      <c r="E1241" s="17"/>
      <c r="H1241" s="17"/>
      <c r="I1241" s="17"/>
      <c r="O1241" s="100"/>
      <c r="P1241" s="15"/>
      <c r="Q1241" s="15"/>
      <c r="R1241" s="17"/>
      <c r="S1241" s="17"/>
      <c r="T1241" s="17"/>
      <c r="U1241" s="40"/>
      <c r="V1241" s="17"/>
      <c r="W1241" s="17"/>
    </row>
    <row r="1242" spans="4:23" ht="13.5">
      <c r="D1242" s="17"/>
      <c r="E1242" s="17"/>
      <c r="G1242" s="39"/>
      <c r="H1242" s="17"/>
      <c r="I1242" s="17"/>
      <c r="O1242" s="100"/>
      <c r="P1242" s="15"/>
      <c r="Q1242" s="15"/>
      <c r="R1242" s="17"/>
      <c r="S1242" s="17"/>
      <c r="T1242" s="17"/>
      <c r="U1242" s="39"/>
      <c r="V1242" s="17"/>
      <c r="W1242" s="17"/>
    </row>
    <row r="1243" spans="4:23" ht="13.5">
      <c r="D1243" s="41"/>
      <c r="G1243" s="39"/>
      <c r="O1243" s="100"/>
      <c r="P1243" s="15"/>
      <c r="Q1243" s="15"/>
      <c r="R1243" s="41"/>
      <c r="S1243" s="41"/>
      <c r="T1243" s="17"/>
      <c r="U1243" s="39"/>
      <c r="V1243" s="41"/>
      <c r="W1243" s="41"/>
    </row>
    <row r="1244" spans="4:23" ht="13.5">
      <c r="D1244" s="17"/>
      <c r="E1244" s="17"/>
      <c r="G1244" s="39"/>
      <c r="H1244" s="17"/>
      <c r="I1244" s="17"/>
      <c r="O1244" s="100"/>
      <c r="P1244" s="15"/>
      <c r="Q1244" s="15"/>
      <c r="R1244" s="17"/>
      <c r="S1244" s="17"/>
      <c r="T1244" s="17"/>
      <c r="U1244" s="39"/>
      <c r="V1244" s="17"/>
      <c r="W1244" s="17"/>
    </row>
    <row r="1245" spans="4:23" ht="13.5">
      <c r="D1245" s="17"/>
      <c r="E1245" s="17"/>
      <c r="G1245" s="39"/>
      <c r="H1245" s="17"/>
      <c r="I1245" s="17"/>
      <c r="O1245" s="100"/>
      <c r="P1245" s="15"/>
      <c r="Q1245" s="15"/>
      <c r="R1245" s="17"/>
      <c r="S1245" s="17"/>
      <c r="T1245" s="17"/>
      <c r="U1245" s="39"/>
      <c r="V1245" s="17"/>
      <c r="W1245" s="17"/>
    </row>
    <row r="1246" spans="4:23" ht="13.5">
      <c r="D1246" s="17"/>
      <c r="E1246" s="17"/>
      <c r="G1246" s="39"/>
      <c r="H1246" s="17"/>
      <c r="I1246" s="17"/>
      <c r="O1246" s="100"/>
      <c r="P1246" s="15"/>
      <c r="Q1246" s="15"/>
      <c r="R1246" s="17"/>
      <c r="S1246" s="17"/>
      <c r="T1246" s="17"/>
      <c r="U1246" s="39"/>
      <c r="V1246" s="17"/>
      <c r="W1246" s="17"/>
    </row>
    <row r="1247" spans="4:23" ht="13.5">
      <c r="D1247" s="17"/>
      <c r="E1247" s="17"/>
      <c r="H1247" s="17"/>
      <c r="I1247" s="17"/>
      <c r="O1247" s="100"/>
      <c r="P1247" s="15"/>
      <c r="Q1247" s="15"/>
      <c r="R1247" s="17"/>
      <c r="S1247" s="17"/>
      <c r="T1247" s="17"/>
      <c r="U1247" s="40"/>
      <c r="V1247" s="17"/>
      <c r="W1247" s="17"/>
    </row>
    <row r="1248" spans="4:23" ht="13.5">
      <c r="D1248" s="17"/>
      <c r="E1248" s="17"/>
      <c r="G1248" s="39"/>
      <c r="H1248" s="17"/>
      <c r="I1248" s="17"/>
      <c r="O1248" s="100"/>
      <c r="P1248" s="15"/>
      <c r="Q1248" s="15"/>
      <c r="R1248" s="17"/>
      <c r="S1248" s="17"/>
      <c r="T1248" s="17"/>
      <c r="U1248" s="39"/>
      <c r="V1248" s="17"/>
      <c r="W1248" s="17"/>
    </row>
    <row r="1249" spans="4:23" ht="13.5">
      <c r="D1249" s="17"/>
      <c r="E1249" s="17"/>
      <c r="G1249" s="39"/>
      <c r="H1249" s="17"/>
      <c r="I1249" s="17"/>
      <c r="O1249" s="100"/>
      <c r="P1249" s="15"/>
      <c r="Q1249" s="15"/>
      <c r="R1249" s="17"/>
      <c r="S1249" s="17"/>
      <c r="T1249" s="17"/>
      <c r="U1249" s="39"/>
      <c r="V1249" s="17"/>
      <c r="W1249" s="17"/>
    </row>
    <row r="1250" spans="4:23" ht="13.5">
      <c r="D1250" s="17"/>
      <c r="E1250" s="17"/>
      <c r="G1250" s="39"/>
      <c r="H1250" s="17"/>
      <c r="I1250" s="17"/>
      <c r="O1250" s="100"/>
      <c r="P1250" s="15"/>
      <c r="Q1250" s="15"/>
      <c r="R1250" s="17"/>
      <c r="S1250" s="17"/>
      <c r="T1250" s="17"/>
      <c r="U1250" s="39"/>
      <c r="V1250" s="17"/>
      <c r="W1250" s="17"/>
    </row>
    <row r="1251" spans="4:23" ht="13.5">
      <c r="D1251" s="17"/>
      <c r="E1251" s="17"/>
      <c r="G1251" s="39"/>
      <c r="H1251" s="17"/>
      <c r="I1251" s="17"/>
      <c r="O1251" s="100"/>
      <c r="P1251" s="15"/>
      <c r="Q1251" s="15"/>
      <c r="R1251" s="17"/>
      <c r="S1251" s="17"/>
      <c r="T1251" s="17"/>
      <c r="U1251" s="39"/>
      <c r="V1251" s="17"/>
      <c r="W1251" s="17"/>
    </row>
    <row r="1252" spans="4:23" ht="13.5">
      <c r="D1252" s="41"/>
      <c r="G1252" s="39"/>
      <c r="O1252" s="100"/>
      <c r="P1252" s="15"/>
      <c r="Q1252" s="15"/>
      <c r="R1252" s="41"/>
      <c r="S1252" s="41"/>
      <c r="T1252" s="17"/>
      <c r="U1252" s="39"/>
      <c r="V1252" s="41"/>
      <c r="W1252" s="41"/>
    </row>
    <row r="1253" spans="4:23" ht="13.5">
      <c r="D1253" s="41"/>
      <c r="O1253" s="100"/>
      <c r="P1253" s="15"/>
      <c r="Q1253" s="15"/>
      <c r="R1253" s="41"/>
      <c r="S1253" s="41"/>
      <c r="T1253" s="17"/>
      <c r="U1253" s="40"/>
      <c r="V1253" s="41"/>
      <c r="W1253" s="41"/>
    </row>
    <row r="1254" spans="4:23" ht="13.5">
      <c r="D1254" s="17"/>
      <c r="E1254" s="17"/>
      <c r="H1254" s="17"/>
      <c r="I1254" s="17"/>
      <c r="O1254" s="100"/>
      <c r="P1254" s="15"/>
      <c r="Q1254" s="15"/>
      <c r="R1254" s="17"/>
      <c r="S1254" s="17"/>
      <c r="T1254" s="17"/>
      <c r="U1254" s="40"/>
      <c r="V1254" s="17"/>
      <c r="W1254" s="17"/>
    </row>
    <row r="1255" spans="4:23" ht="13.5">
      <c r="D1255" s="41"/>
      <c r="G1255" s="39"/>
      <c r="O1255" s="100"/>
      <c r="P1255" s="15"/>
      <c r="Q1255" s="15"/>
      <c r="R1255" s="41"/>
      <c r="S1255" s="41"/>
      <c r="T1255" s="17"/>
      <c r="U1255" s="39"/>
      <c r="V1255" s="41"/>
      <c r="W1255" s="41"/>
    </row>
    <row r="1256" spans="4:23" ht="13.5">
      <c r="D1256" s="17"/>
      <c r="E1256" s="17"/>
      <c r="G1256" s="39"/>
      <c r="H1256" s="17"/>
      <c r="I1256" s="17"/>
      <c r="O1256" s="100"/>
      <c r="P1256" s="15"/>
      <c r="Q1256" s="15"/>
      <c r="R1256" s="17"/>
      <c r="S1256" s="17"/>
      <c r="T1256" s="17"/>
      <c r="U1256" s="39"/>
      <c r="V1256" s="17"/>
      <c r="W1256" s="17"/>
    </row>
    <row r="1257" spans="4:23" ht="13.5">
      <c r="D1257" s="17"/>
      <c r="E1257" s="17"/>
      <c r="G1257" s="39"/>
      <c r="H1257" s="17"/>
      <c r="I1257" s="17"/>
      <c r="O1257" s="100"/>
      <c r="P1257" s="15"/>
      <c r="Q1257" s="15"/>
      <c r="R1257" s="17"/>
      <c r="S1257" s="17"/>
      <c r="T1257" s="17"/>
      <c r="U1257" s="39"/>
      <c r="V1257" s="17"/>
      <c r="W1257" s="17"/>
    </row>
    <row r="1258" spans="4:23" ht="13.5">
      <c r="D1258" s="17"/>
      <c r="E1258" s="17"/>
      <c r="G1258" s="39"/>
      <c r="H1258" s="17"/>
      <c r="I1258" s="17"/>
      <c r="O1258" s="100"/>
      <c r="P1258" s="15"/>
      <c r="Q1258" s="15"/>
      <c r="R1258" s="17"/>
      <c r="S1258" s="17"/>
      <c r="T1258" s="17"/>
      <c r="U1258" s="39"/>
      <c r="V1258" s="17"/>
      <c r="W1258" s="17"/>
    </row>
    <row r="1259" spans="4:23" ht="13.5">
      <c r="D1259" s="17"/>
      <c r="E1259" s="17"/>
      <c r="G1259" s="39"/>
      <c r="H1259" s="17"/>
      <c r="I1259" s="17"/>
      <c r="O1259" s="100"/>
      <c r="P1259" s="15"/>
      <c r="Q1259" s="15"/>
      <c r="R1259" s="17"/>
      <c r="S1259" s="17"/>
      <c r="T1259" s="17"/>
      <c r="U1259" s="39"/>
      <c r="V1259" s="17"/>
      <c r="W1259" s="17"/>
    </row>
    <row r="1260" spans="4:23" ht="13.5">
      <c r="D1260" s="17"/>
      <c r="E1260" s="17"/>
      <c r="G1260" s="39"/>
      <c r="H1260" s="17"/>
      <c r="I1260" s="17"/>
      <c r="O1260" s="100"/>
      <c r="P1260" s="15"/>
      <c r="Q1260" s="15"/>
      <c r="R1260" s="17"/>
      <c r="S1260" s="17"/>
      <c r="T1260" s="17"/>
      <c r="U1260" s="39"/>
      <c r="V1260" s="17"/>
      <c r="W1260" s="17"/>
    </row>
    <row r="1261" spans="4:23" ht="13.5">
      <c r="D1261" s="17"/>
      <c r="E1261" s="17"/>
      <c r="G1261" s="39"/>
      <c r="H1261" s="17"/>
      <c r="I1261" s="17"/>
      <c r="O1261" s="100"/>
      <c r="P1261" s="15"/>
      <c r="Q1261" s="15"/>
      <c r="R1261" s="17"/>
      <c r="S1261" s="17"/>
      <c r="T1261" s="17"/>
      <c r="U1261" s="39"/>
      <c r="V1261" s="17"/>
      <c r="W1261" s="17"/>
    </row>
    <row r="1262" spans="4:23" ht="13.5">
      <c r="D1262" s="41"/>
      <c r="O1262" s="100"/>
      <c r="P1262" s="15"/>
      <c r="Q1262" s="15"/>
      <c r="R1262" s="41"/>
      <c r="S1262" s="41"/>
      <c r="T1262" s="17"/>
      <c r="U1262" s="40"/>
      <c r="V1262" s="41"/>
      <c r="W1262" s="41"/>
    </row>
    <row r="1263" spans="4:23" ht="13.5">
      <c r="D1263" s="41"/>
      <c r="G1263" s="39"/>
      <c r="O1263" s="100"/>
      <c r="P1263" s="15"/>
      <c r="Q1263" s="15"/>
      <c r="R1263" s="41"/>
      <c r="S1263" s="41"/>
      <c r="T1263" s="17"/>
      <c r="U1263" s="39"/>
      <c r="V1263" s="41"/>
      <c r="W1263" s="41"/>
    </row>
    <row r="1264" spans="4:23" ht="13.5">
      <c r="D1264" s="17"/>
      <c r="E1264" s="17"/>
      <c r="G1264" s="39"/>
      <c r="H1264" s="17"/>
      <c r="I1264" s="17"/>
      <c r="O1264" s="100"/>
      <c r="P1264" s="15"/>
      <c r="Q1264" s="15"/>
      <c r="R1264" s="17"/>
      <c r="S1264" s="17"/>
      <c r="T1264" s="17"/>
      <c r="U1264" s="39"/>
      <c r="V1264" s="17"/>
      <c r="W1264" s="17"/>
    </row>
    <row r="1265" spans="4:23" ht="13.5">
      <c r="D1265" s="17"/>
      <c r="E1265" s="17"/>
      <c r="G1265" s="39"/>
      <c r="H1265" s="17"/>
      <c r="I1265" s="17"/>
      <c r="O1265" s="100"/>
      <c r="P1265" s="15"/>
      <c r="Q1265" s="15"/>
      <c r="R1265" s="17"/>
      <c r="S1265" s="17"/>
      <c r="T1265" s="17"/>
      <c r="U1265" s="39"/>
      <c r="V1265" s="17"/>
      <c r="W1265" s="17"/>
    </row>
    <row r="1266" spans="4:23" ht="13.5">
      <c r="D1266" s="17"/>
      <c r="E1266" s="17"/>
      <c r="G1266" s="39"/>
      <c r="H1266" s="17"/>
      <c r="I1266" s="17"/>
      <c r="O1266" s="100"/>
      <c r="P1266" s="15"/>
      <c r="Q1266" s="15"/>
      <c r="R1266" s="17"/>
      <c r="S1266" s="17"/>
      <c r="T1266" s="17"/>
      <c r="U1266" s="39"/>
      <c r="V1266" s="17"/>
      <c r="W1266" s="17"/>
    </row>
    <row r="1267" spans="4:23" ht="13.5">
      <c r="D1267" s="17"/>
      <c r="E1267" s="17"/>
      <c r="G1267" s="39"/>
      <c r="H1267" s="17"/>
      <c r="I1267" s="17"/>
      <c r="O1267" s="100"/>
      <c r="P1267" s="15"/>
      <c r="Q1267" s="15"/>
      <c r="R1267" s="17"/>
      <c r="S1267" s="17"/>
      <c r="T1267" s="17"/>
      <c r="U1267" s="39"/>
      <c r="V1267" s="17"/>
      <c r="W1267" s="17"/>
    </row>
    <row r="1268" spans="4:23" ht="13.5">
      <c r="D1268" s="17"/>
      <c r="E1268" s="17"/>
      <c r="G1268" s="39"/>
      <c r="H1268" s="17"/>
      <c r="I1268" s="17"/>
      <c r="O1268" s="100"/>
      <c r="P1268" s="15"/>
      <c r="Q1268" s="15"/>
      <c r="R1268" s="17"/>
      <c r="S1268" s="17"/>
      <c r="T1268" s="17"/>
      <c r="U1268" s="39"/>
      <c r="V1268" s="17"/>
      <c r="W1268" s="17"/>
    </row>
    <row r="1269" spans="4:23" ht="13.5">
      <c r="D1269" s="17"/>
      <c r="E1269" s="17"/>
      <c r="G1269" s="39"/>
      <c r="H1269" s="17"/>
      <c r="I1269" s="17"/>
      <c r="O1269" s="100"/>
      <c r="P1269" s="15"/>
      <c r="Q1269" s="15"/>
      <c r="R1269" s="17"/>
      <c r="S1269" s="17"/>
      <c r="T1269" s="17"/>
      <c r="U1269" s="39"/>
      <c r="V1269" s="17"/>
      <c r="W1269" s="17"/>
    </row>
    <row r="1270" spans="4:23" ht="13.5">
      <c r="D1270" s="17"/>
      <c r="E1270" s="17"/>
      <c r="G1270" s="39"/>
      <c r="H1270" s="17"/>
      <c r="I1270" s="17"/>
      <c r="O1270" s="100"/>
      <c r="P1270" s="15"/>
      <c r="Q1270" s="15"/>
      <c r="R1270" s="17"/>
      <c r="S1270" s="17"/>
      <c r="T1270" s="17"/>
      <c r="U1270" s="39"/>
      <c r="V1270" s="17"/>
      <c r="W1270" s="17"/>
    </row>
    <row r="1271" spans="4:23" ht="13.5">
      <c r="D1271" s="41"/>
      <c r="H1271" s="17"/>
      <c r="I1271" s="17"/>
      <c r="O1271" s="100"/>
      <c r="P1271" s="15"/>
      <c r="Q1271" s="15"/>
      <c r="R1271" s="41"/>
      <c r="S1271" s="41"/>
      <c r="T1271" s="17"/>
      <c r="U1271" s="40"/>
      <c r="V1271" s="17"/>
      <c r="W1271" s="17"/>
    </row>
    <row r="1272" spans="4:23" ht="13.5">
      <c r="D1272" s="17"/>
      <c r="E1272" s="17"/>
      <c r="G1272" s="39"/>
      <c r="H1272" s="17"/>
      <c r="I1272" s="17"/>
      <c r="O1272" s="100"/>
      <c r="P1272" s="15"/>
      <c r="Q1272" s="15"/>
      <c r="R1272" s="17"/>
      <c r="S1272" s="17"/>
      <c r="T1272" s="17"/>
      <c r="U1272" s="39"/>
      <c r="V1272" s="17"/>
      <c r="W1272" s="17"/>
    </row>
    <row r="1273" spans="4:23" ht="13.5">
      <c r="D1273" s="17"/>
      <c r="E1273" s="17"/>
      <c r="G1273" s="39"/>
      <c r="H1273" s="17"/>
      <c r="I1273" s="17"/>
      <c r="O1273" s="100"/>
      <c r="P1273" s="15"/>
      <c r="Q1273" s="15"/>
      <c r="R1273" s="17"/>
      <c r="S1273" s="17"/>
      <c r="T1273" s="17"/>
      <c r="U1273" s="39"/>
      <c r="V1273" s="17"/>
      <c r="W1273" s="17"/>
    </row>
    <row r="1274" spans="4:23" ht="13.5">
      <c r="D1274" s="41"/>
      <c r="O1274" s="100"/>
      <c r="P1274" s="15"/>
      <c r="Q1274" s="15"/>
      <c r="R1274" s="41"/>
      <c r="S1274" s="41"/>
      <c r="T1274" s="17"/>
      <c r="U1274" s="40"/>
      <c r="V1274" s="41"/>
      <c r="W1274" s="41"/>
    </row>
    <row r="1275" spans="4:23" ht="13.5">
      <c r="D1275" s="41"/>
      <c r="G1275" s="39"/>
      <c r="O1275" s="100"/>
      <c r="P1275" s="15"/>
      <c r="Q1275" s="15"/>
      <c r="R1275" s="41"/>
      <c r="S1275" s="41"/>
      <c r="T1275" s="17"/>
      <c r="U1275" s="39"/>
      <c r="V1275" s="41"/>
      <c r="W1275" s="41"/>
    </row>
    <row r="1276" spans="4:23" ht="13.5">
      <c r="D1276" s="41"/>
      <c r="G1276" s="39"/>
      <c r="O1276" s="100"/>
      <c r="P1276" s="15"/>
      <c r="Q1276" s="15"/>
      <c r="R1276" s="41"/>
      <c r="S1276" s="41"/>
      <c r="T1276" s="17"/>
      <c r="U1276" s="39"/>
      <c r="V1276" s="41"/>
      <c r="W1276" s="41"/>
    </row>
    <row r="1277" spans="4:23" ht="13.5">
      <c r="D1277" s="17"/>
      <c r="E1277" s="17"/>
      <c r="G1277" s="39"/>
      <c r="H1277" s="17"/>
      <c r="I1277" s="17"/>
      <c r="O1277" s="100"/>
      <c r="P1277" s="15"/>
      <c r="Q1277" s="15"/>
      <c r="R1277" s="17"/>
      <c r="S1277" s="17"/>
      <c r="T1277" s="17"/>
      <c r="U1277" s="39"/>
      <c r="V1277" s="17"/>
      <c r="W1277" s="17"/>
    </row>
    <row r="1278" spans="4:23" ht="13.5">
      <c r="D1278" s="17"/>
      <c r="E1278" s="17"/>
      <c r="G1278" s="39"/>
      <c r="H1278" s="17"/>
      <c r="I1278" s="17"/>
      <c r="O1278" s="100"/>
      <c r="P1278" s="15"/>
      <c r="Q1278" s="15"/>
      <c r="R1278" s="17"/>
      <c r="S1278" s="17"/>
      <c r="T1278" s="17"/>
      <c r="U1278" s="39"/>
      <c r="V1278" s="17"/>
      <c r="W1278" s="17"/>
    </row>
    <row r="1279" spans="4:23" ht="13.5">
      <c r="D1279" s="41"/>
      <c r="O1279" s="100"/>
      <c r="P1279" s="15"/>
      <c r="Q1279" s="15"/>
      <c r="R1279" s="41"/>
      <c r="S1279" s="41"/>
      <c r="T1279" s="17"/>
      <c r="U1279" s="40"/>
      <c r="V1279" s="41"/>
      <c r="W1279" s="41"/>
    </row>
    <row r="1280" spans="4:23" ht="13.5">
      <c r="D1280" s="17"/>
      <c r="E1280" s="17"/>
      <c r="G1280" s="39"/>
      <c r="H1280" s="17"/>
      <c r="I1280" s="17"/>
      <c r="O1280" s="100"/>
      <c r="P1280" s="15"/>
      <c r="Q1280" s="15"/>
      <c r="R1280" s="17"/>
      <c r="S1280" s="17"/>
      <c r="T1280" s="17"/>
      <c r="U1280" s="39"/>
      <c r="V1280" s="17"/>
      <c r="W1280" s="17"/>
    </row>
    <row r="1281" spans="4:23" ht="13.5">
      <c r="D1281" s="17"/>
      <c r="E1281" s="17"/>
      <c r="G1281" s="39"/>
      <c r="H1281" s="17"/>
      <c r="I1281" s="17"/>
      <c r="O1281" s="100"/>
      <c r="P1281" s="15"/>
      <c r="Q1281" s="15"/>
      <c r="R1281" s="17"/>
      <c r="S1281" s="17"/>
      <c r="T1281" s="17"/>
      <c r="U1281" s="39"/>
      <c r="V1281" s="17"/>
      <c r="W1281" s="17"/>
    </row>
    <row r="1282" spans="4:23" ht="13.5">
      <c r="D1282" s="17"/>
      <c r="E1282" s="17"/>
      <c r="G1282" s="39"/>
      <c r="H1282" s="17"/>
      <c r="I1282" s="17"/>
      <c r="O1282" s="100"/>
      <c r="P1282" s="15"/>
      <c r="Q1282" s="15"/>
      <c r="R1282" s="17"/>
      <c r="S1282" s="17"/>
      <c r="T1282" s="17"/>
      <c r="U1282" s="39"/>
      <c r="V1282" s="17"/>
      <c r="W1282" s="17"/>
    </row>
    <row r="1283" spans="4:23" ht="13.5">
      <c r="D1283" s="17"/>
      <c r="E1283" s="17"/>
      <c r="G1283" s="39"/>
      <c r="H1283" s="17"/>
      <c r="I1283" s="17"/>
      <c r="O1283" s="100"/>
      <c r="P1283" s="15"/>
      <c r="Q1283" s="15"/>
      <c r="R1283" s="17"/>
      <c r="S1283" s="17"/>
      <c r="T1283" s="17"/>
      <c r="U1283" s="39"/>
      <c r="V1283" s="17"/>
      <c r="W1283" s="17"/>
    </row>
    <row r="1284" spans="4:23" ht="13.5">
      <c r="D1284" s="17"/>
      <c r="E1284" s="17"/>
      <c r="G1284" s="39"/>
      <c r="H1284" s="17"/>
      <c r="I1284" s="17"/>
      <c r="O1284" s="100"/>
      <c r="P1284" s="15"/>
      <c r="Q1284" s="15"/>
      <c r="R1284" s="17"/>
      <c r="S1284" s="17"/>
      <c r="T1284" s="17"/>
      <c r="U1284" s="39"/>
      <c r="V1284" s="17"/>
      <c r="W1284" s="17"/>
    </row>
    <row r="1285" spans="4:23" ht="13.5">
      <c r="D1285" s="17"/>
      <c r="E1285" s="17"/>
      <c r="G1285" s="39"/>
      <c r="H1285" s="17"/>
      <c r="I1285" s="17"/>
      <c r="O1285" s="100"/>
      <c r="P1285" s="15"/>
      <c r="Q1285" s="15"/>
      <c r="R1285" s="17"/>
      <c r="S1285" s="17"/>
      <c r="T1285" s="17"/>
      <c r="U1285" s="39"/>
      <c r="V1285" s="17"/>
      <c r="W1285" s="17"/>
    </row>
    <row r="1286" spans="4:23" ht="13.5">
      <c r="D1286" s="17"/>
      <c r="E1286" s="17"/>
      <c r="G1286" s="39"/>
      <c r="H1286" s="17"/>
      <c r="I1286" s="17"/>
      <c r="O1286" s="100"/>
      <c r="P1286" s="15"/>
      <c r="Q1286" s="15"/>
      <c r="R1286" s="17"/>
      <c r="S1286" s="17"/>
      <c r="T1286" s="17"/>
      <c r="U1286" s="39"/>
      <c r="V1286" s="17"/>
      <c r="W1286" s="17"/>
    </row>
    <row r="1287" spans="4:23" ht="13.5">
      <c r="D1287" s="17"/>
      <c r="E1287" s="17"/>
      <c r="G1287" s="39"/>
      <c r="H1287" s="17"/>
      <c r="I1287" s="17"/>
      <c r="O1287" s="100"/>
      <c r="P1287" s="15"/>
      <c r="Q1287" s="15"/>
      <c r="R1287" s="17"/>
      <c r="S1287" s="17"/>
      <c r="T1287" s="17"/>
      <c r="U1287" s="39"/>
      <c r="V1287" s="17"/>
      <c r="W1287" s="17"/>
    </row>
    <row r="1288" spans="4:23" ht="13.5">
      <c r="D1288" s="41"/>
      <c r="O1288" s="100"/>
      <c r="P1288" s="15"/>
      <c r="Q1288" s="15"/>
      <c r="R1288" s="41"/>
      <c r="S1288" s="41"/>
      <c r="T1288" s="17"/>
      <c r="U1288" s="40"/>
      <c r="V1288" s="41"/>
      <c r="W1288" s="41"/>
    </row>
    <row r="1289" spans="4:23" ht="13.5">
      <c r="D1289" s="17"/>
      <c r="E1289" s="17"/>
      <c r="G1289" s="39"/>
      <c r="H1289" s="17"/>
      <c r="I1289" s="17"/>
      <c r="O1289" s="100"/>
      <c r="P1289" s="15"/>
      <c r="Q1289" s="15"/>
      <c r="R1289" s="17"/>
      <c r="S1289" s="17"/>
      <c r="T1289" s="17"/>
      <c r="U1289" s="39"/>
      <c r="V1289" s="17"/>
      <c r="W1289" s="17"/>
    </row>
    <row r="1290" spans="4:23" ht="13.5">
      <c r="D1290" s="17"/>
      <c r="E1290" s="17"/>
      <c r="G1290" s="39"/>
      <c r="H1290" s="17"/>
      <c r="I1290" s="17"/>
      <c r="O1290" s="100"/>
      <c r="P1290" s="15"/>
      <c r="Q1290" s="15"/>
      <c r="R1290" s="17"/>
      <c r="S1290" s="17"/>
      <c r="T1290" s="17"/>
      <c r="U1290" s="39"/>
      <c r="V1290" s="17"/>
      <c r="W1290" s="17"/>
    </row>
    <row r="1291" spans="4:23" ht="13.5">
      <c r="D1291" s="17"/>
      <c r="E1291" s="17"/>
      <c r="G1291" s="39"/>
      <c r="H1291" s="17"/>
      <c r="I1291" s="17"/>
      <c r="O1291" s="100"/>
      <c r="P1291" s="15"/>
      <c r="Q1291" s="15"/>
      <c r="R1291" s="17"/>
      <c r="S1291" s="17"/>
      <c r="T1291" s="17"/>
      <c r="U1291" s="39"/>
      <c r="V1291" s="17"/>
      <c r="W1291" s="17"/>
    </row>
    <row r="1292" spans="4:23" ht="13.5">
      <c r="D1292" s="17"/>
      <c r="E1292" s="17"/>
      <c r="G1292" s="39"/>
      <c r="H1292" s="17"/>
      <c r="I1292" s="17"/>
      <c r="O1292" s="100"/>
      <c r="P1292" s="15"/>
      <c r="Q1292" s="15"/>
      <c r="R1292" s="17"/>
      <c r="S1292" s="17"/>
      <c r="T1292" s="17"/>
      <c r="U1292" s="39"/>
      <c r="V1292" s="17"/>
      <c r="W1292" s="17"/>
    </row>
    <row r="1293" spans="4:23" ht="13.5">
      <c r="D1293" s="17"/>
      <c r="E1293" s="17"/>
      <c r="G1293" s="39"/>
      <c r="H1293" s="17"/>
      <c r="I1293" s="17"/>
      <c r="O1293" s="100"/>
      <c r="P1293" s="15"/>
      <c r="Q1293" s="15"/>
      <c r="R1293" s="17"/>
      <c r="S1293" s="17"/>
      <c r="T1293" s="17"/>
      <c r="U1293" s="39"/>
      <c r="V1293" s="17"/>
      <c r="W1293" s="17"/>
    </row>
    <row r="1294" spans="4:23" ht="13.5">
      <c r="D1294" s="17"/>
      <c r="E1294" s="17"/>
      <c r="G1294" s="39"/>
      <c r="H1294" s="17"/>
      <c r="I1294" s="17"/>
      <c r="O1294" s="100"/>
      <c r="P1294" s="15"/>
      <c r="Q1294" s="15"/>
      <c r="R1294" s="17"/>
      <c r="S1294" s="17"/>
      <c r="T1294" s="17"/>
      <c r="U1294" s="39"/>
      <c r="V1294" s="17"/>
      <c r="W1294" s="17"/>
    </row>
    <row r="1295" spans="4:23" ht="13.5">
      <c r="D1295" s="41"/>
      <c r="G1295" s="39"/>
      <c r="O1295" s="100"/>
      <c r="P1295" s="15"/>
      <c r="Q1295" s="15"/>
      <c r="R1295" s="41"/>
      <c r="S1295" s="41"/>
      <c r="T1295" s="17"/>
      <c r="U1295" s="39"/>
      <c r="V1295" s="41"/>
      <c r="W1295" s="41"/>
    </row>
    <row r="1296" spans="4:23" ht="13.5">
      <c r="D1296" s="17"/>
      <c r="E1296" s="17"/>
      <c r="G1296" s="39"/>
      <c r="H1296" s="17"/>
      <c r="I1296" s="17"/>
      <c r="O1296" s="100"/>
      <c r="P1296" s="15"/>
      <c r="Q1296" s="15"/>
      <c r="R1296" s="17"/>
      <c r="S1296" s="17"/>
      <c r="T1296" s="17"/>
      <c r="U1296" s="39"/>
      <c r="V1296" s="17"/>
      <c r="W1296" s="17"/>
    </row>
    <row r="1297" spans="4:23" ht="13.5">
      <c r="D1297" s="17"/>
      <c r="E1297" s="17"/>
      <c r="G1297" s="39"/>
      <c r="H1297" s="17"/>
      <c r="I1297" s="17"/>
      <c r="O1297" s="100"/>
      <c r="P1297" s="15"/>
      <c r="Q1297" s="15"/>
      <c r="R1297" s="17"/>
      <c r="S1297" s="17"/>
      <c r="T1297" s="17"/>
      <c r="U1297" s="39"/>
      <c r="V1297" s="17"/>
      <c r="W1297" s="17"/>
    </row>
    <row r="1298" spans="4:23" ht="13.5">
      <c r="D1298" s="17"/>
      <c r="E1298" s="17"/>
      <c r="G1298" s="39"/>
      <c r="H1298" s="17"/>
      <c r="I1298" s="17"/>
      <c r="O1298" s="100"/>
      <c r="P1298" s="15"/>
      <c r="Q1298" s="15"/>
      <c r="R1298" s="17"/>
      <c r="S1298" s="17"/>
      <c r="T1298" s="17"/>
      <c r="U1298" s="39"/>
      <c r="V1298" s="17"/>
      <c r="W1298" s="17"/>
    </row>
    <row r="1299" spans="4:23" ht="13.5">
      <c r="D1299" s="17"/>
      <c r="E1299" s="17"/>
      <c r="G1299" s="39"/>
      <c r="H1299" s="17"/>
      <c r="I1299" s="17"/>
      <c r="O1299" s="100"/>
      <c r="P1299" s="15"/>
      <c r="Q1299" s="15"/>
      <c r="R1299" s="17"/>
      <c r="S1299" s="17"/>
      <c r="T1299" s="17"/>
      <c r="U1299" s="39"/>
      <c r="V1299" s="17"/>
      <c r="W1299" s="17"/>
    </row>
    <row r="1300" spans="4:23" ht="13.5">
      <c r="D1300" s="17"/>
      <c r="E1300" s="17"/>
      <c r="G1300" s="39"/>
      <c r="H1300" s="17"/>
      <c r="I1300" s="17"/>
      <c r="O1300" s="100"/>
      <c r="P1300" s="15"/>
      <c r="Q1300" s="15"/>
      <c r="R1300" s="17"/>
      <c r="S1300" s="17"/>
      <c r="T1300" s="17"/>
      <c r="U1300" s="39"/>
      <c r="V1300" s="17"/>
      <c r="W1300" s="17"/>
    </row>
    <row r="1301" spans="4:23" ht="13.5">
      <c r="D1301" s="17"/>
      <c r="E1301" s="17"/>
      <c r="G1301" s="39"/>
      <c r="H1301" s="17"/>
      <c r="I1301" s="17"/>
      <c r="O1301" s="100"/>
      <c r="P1301" s="15"/>
      <c r="Q1301" s="15"/>
      <c r="R1301" s="17"/>
      <c r="S1301" s="17"/>
      <c r="T1301" s="17"/>
      <c r="U1301" s="39"/>
      <c r="V1301" s="17"/>
      <c r="W1301" s="17"/>
    </row>
    <row r="1302" spans="4:23" ht="13.5">
      <c r="D1302" s="41"/>
      <c r="H1302" s="17"/>
      <c r="I1302" s="17"/>
      <c r="O1302" s="100"/>
      <c r="P1302" s="15"/>
      <c r="Q1302" s="15"/>
      <c r="R1302" s="41"/>
      <c r="S1302" s="41"/>
      <c r="T1302" s="17"/>
      <c r="U1302" s="40"/>
      <c r="V1302" s="17"/>
      <c r="W1302" s="17"/>
    </row>
    <row r="1303" spans="4:23" ht="13.5">
      <c r="D1303" s="17"/>
      <c r="E1303" s="17"/>
      <c r="G1303" s="39"/>
      <c r="H1303" s="17"/>
      <c r="I1303" s="17"/>
      <c r="O1303" s="100"/>
      <c r="P1303" s="15"/>
      <c r="Q1303" s="15"/>
      <c r="R1303" s="17"/>
      <c r="S1303" s="17"/>
      <c r="T1303" s="17"/>
      <c r="U1303" s="39"/>
      <c r="V1303" s="17"/>
      <c r="W1303" s="17"/>
    </row>
    <row r="1304" spans="4:23" ht="13.5">
      <c r="D1304" s="17"/>
      <c r="E1304" s="17"/>
      <c r="G1304" s="39"/>
      <c r="H1304" s="17"/>
      <c r="I1304" s="17"/>
      <c r="O1304" s="100"/>
      <c r="P1304" s="15"/>
      <c r="Q1304" s="15"/>
      <c r="R1304" s="17"/>
      <c r="S1304" s="17"/>
      <c r="T1304" s="17"/>
      <c r="U1304" s="39"/>
      <c r="V1304" s="17"/>
      <c r="W1304" s="17"/>
    </row>
    <row r="1305" spans="4:23" ht="13.5">
      <c r="D1305" s="17"/>
      <c r="E1305" s="17"/>
      <c r="G1305" s="39"/>
      <c r="H1305" s="17"/>
      <c r="I1305" s="17"/>
      <c r="O1305" s="100"/>
      <c r="P1305" s="15"/>
      <c r="Q1305" s="15"/>
      <c r="R1305" s="17"/>
      <c r="S1305" s="17"/>
      <c r="T1305" s="17"/>
      <c r="U1305" s="39"/>
      <c r="V1305" s="17"/>
      <c r="W1305" s="17"/>
    </row>
    <row r="1306" spans="4:23" ht="13.5">
      <c r="D1306" s="17"/>
      <c r="E1306" s="17"/>
      <c r="G1306" s="39"/>
      <c r="H1306" s="17"/>
      <c r="I1306" s="17"/>
      <c r="O1306" s="100"/>
      <c r="P1306" s="15"/>
      <c r="Q1306" s="15"/>
      <c r="R1306" s="17"/>
      <c r="S1306" s="17"/>
      <c r="T1306" s="17"/>
      <c r="U1306" s="39"/>
      <c r="V1306" s="17"/>
      <c r="W1306" s="17"/>
    </row>
    <row r="1307" spans="4:23" ht="13.5">
      <c r="D1307" s="17"/>
      <c r="E1307" s="17"/>
      <c r="G1307" s="39"/>
      <c r="H1307" s="17"/>
      <c r="I1307" s="17"/>
      <c r="O1307" s="100"/>
      <c r="P1307" s="15"/>
      <c r="Q1307" s="15"/>
      <c r="R1307" s="17"/>
      <c r="S1307" s="17"/>
      <c r="T1307" s="17"/>
      <c r="U1307" s="39"/>
      <c r="V1307" s="17"/>
      <c r="W1307" s="17"/>
    </row>
    <row r="1308" spans="4:23" ht="13.5">
      <c r="D1308" s="17"/>
      <c r="E1308" s="17"/>
      <c r="G1308" s="39"/>
      <c r="H1308" s="17"/>
      <c r="I1308" s="17"/>
      <c r="O1308" s="100"/>
      <c r="P1308" s="15"/>
      <c r="Q1308" s="15"/>
      <c r="R1308" s="17"/>
      <c r="S1308" s="17"/>
      <c r="T1308" s="17"/>
      <c r="U1308" s="39"/>
      <c r="V1308" s="17"/>
      <c r="W1308" s="17"/>
    </row>
    <row r="1309" spans="4:23" ht="13.5">
      <c r="D1309" s="17"/>
      <c r="E1309" s="17"/>
      <c r="G1309" s="39"/>
      <c r="H1309" s="17"/>
      <c r="I1309" s="17"/>
      <c r="O1309" s="100"/>
      <c r="P1309" s="15"/>
      <c r="Q1309" s="15"/>
      <c r="R1309" s="17"/>
      <c r="S1309" s="17"/>
      <c r="T1309" s="17"/>
      <c r="U1309" s="39"/>
      <c r="V1309" s="17"/>
      <c r="W1309" s="17"/>
    </row>
    <row r="1310" spans="4:23" ht="13.5">
      <c r="D1310" s="17"/>
      <c r="E1310" s="17"/>
      <c r="G1310" s="39"/>
      <c r="H1310" s="17"/>
      <c r="I1310" s="17"/>
      <c r="O1310" s="100"/>
      <c r="P1310" s="15"/>
      <c r="Q1310" s="15"/>
      <c r="R1310" s="17"/>
      <c r="S1310" s="17"/>
      <c r="T1310" s="17"/>
      <c r="U1310" s="39"/>
      <c r="V1310" s="17"/>
      <c r="W1310" s="17"/>
    </row>
    <row r="1311" spans="4:23" ht="13.5">
      <c r="D1311" s="17"/>
      <c r="E1311" s="17"/>
      <c r="G1311" s="39"/>
      <c r="H1311" s="17"/>
      <c r="I1311" s="17"/>
      <c r="O1311" s="100"/>
      <c r="P1311" s="15"/>
      <c r="Q1311" s="15"/>
      <c r="R1311" s="17"/>
      <c r="S1311" s="17"/>
      <c r="T1311" s="17"/>
      <c r="U1311" s="39"/>
      <c r="V1311" s="17"/>
      <c r="W1311" s="17"/>
    </row>
    <row r="1312" spans="4:23" ht="13.5">
      <c r="D1312" s="17"/>
      <c r="E1312" s="17"/>
      <c r="G1312" s="39"/>
      <c r="H1312" s="17"/>
      <c r="I1312" s="17"/>
      <c r="O1312" s="100"/>
      <c r="P1312" s="15"/>
      <c r="Q1312" s="15"/>
      <c r="R1312" s="17"/>
      <c r="S1312" s="17"/>
      <c r="T1312" s="17"/>
      <c r="U1312" s="39"/>
      <c r="V1312" s="17"/>
      <c r="W1312" s="17"/>
    </row>
    <row r="1313" spans="4:23" ht="13.5">
      <c r="D1313" s="17"/>
      <c r="E1313" s="17"/>
      <c r="G1313" s="39"/>
      <c r="H1313" s="17"/>
      <c r="I1313" s="17"/>
      <c r="O1313" s="100"/>
      <c r="P1313" s="15"/>
      <c r="Q1313" s="15"/>
      <c r="R1313" s="17"/>
      <c r="S1313" s="17"/>
      <c r="T1313" s="17"/>
      <c r="U1313" s="39"/>
      <c r="V1313" s="17"/>
      <c r="W1313" s="17"/>
    </row>
    <row r="1314" spans="4:23" ht="13.5">
      <c r="D1314" s="17"/>
      <c r="E1314" s="17"/>
      <c r="G1314" s="39"/>
      <c r="H1314" s="17"/>
      <c r="I1314" s="17"/>
      <c r="O1314" s="100"/>
      <c r="P1314" s="15"/>
      <c r="Q1314" s="15"/>
      <c r="R1314" s="17"/>
      <c r="S1314" s="17"/>
      <c r="T1314" s="17"/>
      <c r="U1314" s="39"/>
      <c r="V1314" s="17"/>
      <c r="W1314" s="17"/>
    </row>
    <row r="1315" spans="4:23" ht="13.5">
      <c r="D1315" s="17"/>
      <c r="E1315" s="17"/>
      <c r="H1315" s="17"/>
      <c r="I1315" s="17"/>
      <c r="O1315" s="100"/>
      <c r="P1315" s="15"/>
      <c r="Q1315" s="15"/>
      <c r="R1315" s="17"/>
      <c r="S1315" s="17"/>
      <c r="T1315" s="17"/>
      <c r="U1315" s="40"/>
      <c r="V1315" s="17"/>
      <c r="W1315" s="17"/>
    </row>
    <row r="1316" spans="4:23" ht="13.5">
      <c r="D1316" s="17"/>
      <c r="E1316" s="17"/>
      <c r="G1316" s="39"/>
      <c r="H1316" s="17"/>
      <c r="I1316" s="17"/>
      <c r="O1316" s="100"/>
      <c r="P1316" s="15"/>
      <c r="Q1316" s="15"/>
      <c r="R1316" s="17"/>
      <c r="S1316" s="17"/>
      <c r="T1316" s="17"/>
      <c r="U1316" s="39"/>
      <c r="V1316" s="17"/>
      <c r="W1316" s="17"/>
    </row>
    <row r="1317" spans="4:23" ht="13.5">
      <c r="D1317" s="17"/>
      <c r="E1317" s="17"/>
      <c r="G1317" s="39"/>
      <c r="H1317" s="17"/>
      <c r="I1317" s="17"/>
      <c r="O1317" s="100"/>
      <c r="P1317" s="15"/>
      <c r="Q1317" s="15"/>
      <c r="R1317" s="17"/>
      <c r="S1317" s="17"/>
      <c r="T1317" s="17"/>
      <c r="U1317" s="39"/>
      <c r="V1317" s="17"/>
      <c r="W1317" s="17"/>
    </row>
    <row r="1318" spans="4:23" ht="13.5">
      <c r="D1318" s="41"/>
      <c r="O1318" s="100"/>
      <c r="P1318" s="15"/>
      <c r="Q1318" s="15"/>
      <c r="R1318" s="41"/>
      <c r="S1318" s="41"/>
      <c r="T1318" s="17"/>
      <c r="U1318" s="40"/>
      <c r="V1318" s="41"/>
      <c r="W1318" s="41"/>
    </row>
    <row r="1319" spans="4:23" ht="13.5">
      <c r="D1319" s="17"/>
      <c r="E1319" s="17"/>
      <c r="G1319" s="39"/>
      <c r="H1319" s="17"/>
      <c r="I1319" s="17"/>
      <c r="O1319" s="100"/>
      <c r="P1319" s="15"/>
      <c r="Q1319" s="15"/>
      <c r="R1319" s="17"/>
      <c r="S1319" s="17"/>
      <c r="T1319" s="17"/>
      <c r="U1319" s="39"/>
      <c r="V1319" s="17"/>
      <c r="W1319" s="17"/>
    </row>
    <row r="1320" spans="4:23" ht="13.5">
      <c r="D1320" s="17"/>
      <c r="E1320" s="17"/>
      <c r="G1320" s="39"/>
      <c r="H1320" s="17"/>
      <c r="I1320" s="17"/>
      <c r="O1320" s="100"/>
      <c r="P1320" s="15"/>
      <c r="Q1320" s="15"/>
      <c r="R1320" s="17"/>
      <c r="S1320" s="17"/>
      <c r="T1320" s="17"/>
      <c r="U1320" s="39"/>
      <c r="V1320" s="17"/>
      <c r="W1320" s="17"/>
    </row>
    <row r="1321" spans="4:23" ht="13.5">
      <c r="D1321" s="17"/>
      <c r="E1321" s="17"/>
      <c r="H1321" s="17"/>
      <c r="I1321" s="17"/>
      <c r="O1321" s="100"/>
      <c r="P1321" s="15"/>
      <c r="Q1321" s="15"/>
      <c r="R1321" s="17"/>
      <c r="S1321" s="17"/>
      <c r="T1321" s="17"/>
      <c r="U1321" s="40"/>
      <c r="V1321" s="17"/>
      <c r="W1321" s="17"/>
    </row>
    <row r="1322" spans="4:23" ht="13.5">
      <c r="D1322" s="17"/>
      <c r="E1322" s="17"/>
      <c r="G1322" s="39"/>
      <c r="H1322" s="17"/>
      <c r="I1322" s="17"/>
      <c r="O1322" s="100"/>
      <c r="P1322" s="15"/>
      <c r="Q1322" s="15"/>
      <c r="R1322" s="17"/>
      <c r="S1322" s="17"/>
      <c r="T1322" s="17"/>
      <c r="U1322" s="39"/>
      <c r="V1322" s="17"/>
      <c r="W1322" s="17"/>
    </row>
    <row r="1323" spans="4:23" ht="13.5">
      <c r="D1323" s="17"/>
      <c r="E1323" s="17"/>
      <c r="G1323" s="39"/>
      <c r="H1323" s="17"/>
      <c r="I1323" s="17"/>
      <c r="O1323" s="100"/>
      <c r="P1323" s="15"/>
      <c r="Q1323" s="15"/>
      <c r="R1323" s="17"/>
      <c r="S1323" s="17"/>
      <c r="T1323" s="17"/>
      <c r="U1323" s="39"/>
      <c r="V1323" s="17"/>
      <c r="W1323" s="17"/>
    </row>
    <row r="1324" spans="4:23" ht="13.5">
      <c r="D1324" s="17"/>
      <c r="E1324" s="17"/>
      <c r="G1324" s="39"/>
      <c r="H1324" s="17"/>
      <c r="I1324" s="17"/>
      <c r="O1324" s="100"/>
      <c r="P1324" s="15"/>
      <c r="Q1324" s="15"/>
      <c r="R1324" s="17"/>
      <c r="S1324" s="17"/>
      <c r="T1324" s="17"/>
      <c r="U1324" s="39"/>
      <c r="V1324" s="17"/>
      <c r="W1324" s="17"/>
    </row>
    <row r="1325" spans="4:23" ht="13.5">
      <c r="D1325" s="17"/>
      <c r="E1325" s="17"/>
      <c r="G1325" s="39"/>
      <c r="H1325" s="17"/>
      <c r="I1325" s="17"/>
      <c r="O1325" s="100"/>
      <c r="P1325" s="15"/>
      <c r="Q1325" s="15"/>
      <c r="R1325" s="17"/>
      <c r="S1325" s="17"/>
      <c r="T1325" s="17"/>
      <c r="U1325" s="39"/>
      <c r="V1325" s="17"/>
      <c r="W1325" s="17"/>
    </row>
    <row r="1326" spans="4:23" ht="13.5">
      <c r="D1326" s="17"/>
      <c r="E1326" s="17"/>
      <c r="H1326" s="17"/>
      <c r="I1326" s="17"/>
      <c r="O1326" s="100"/>
      <c r="P1326" s="15"/>
      <c r="Q1326" s="15"/>
      <c r="R1326" s="17"/>
      <c r="S1326" s="17"/>
      <c r="T1326" s="17"/>
      <c r="U1326" s="40"/>
      <c r="V1326" s="17"/>
      <c r="W1326" s="17"/>
    </row>
    <row r="1327" spans="4:23" ht="13.5">
      <c r="D1327" s="17"/>
      <c r="E1327" s="17"/>
      <c r="G1327" s="39"/>
      <c r="H1327" s="17"/>
      <c r="I1327" s="17"/>
      <c r="O1327" s="100"/>
      <c r="P1327" s="15"/>
      <c r="Q1327" s="15"/>
      <c r="R1327" s="17"/>
      <c r="S1327" s="17"/>
      <c r="T1327" s="17"/>
      <c r="U1327" s="39"/>
      <c r="V1327" s="17"/>
      <c r="W1327" s="17"/>
    </row>
    <row r="1328" spans="4:23" ht="13.5">
      <c r="D1328" s="41"/>
      <c r="O1328" s="100"/>
      <c r="P1328" s="15"/>
      <c r="Q1328" s="15"/>
      <c r="R1328" s="41"/>
      <c r="S1328" s="41"/>
      <c r="T1328" s="17"/>
      <c r="U1328" s="40"/>
      <c r="V1328" s="41"/>
      <c r="W1328" s="41"/>
    </row>
    <row r="1329" spans="4:23" ht="13.5">
      <c r="D1329" s="17"/>
      <c r="E1329" s="17"/>
      <c r="H1329" s="17"/>
      <c r="I1329" s="17"/>
      <c r="O1329" s="100"/>
      <c r="P1329" s="15"/>
      <c r="Q1329" s="15"/>
      <c r="R1329" s="17"/>
      <c r="S1329" s="17"/>
      <c r="T1329" s="17"/>
      <c r="U1329" s="40"/>
      <c r="V1329" s="17"/>
      <c r="W1329" s="17"/>
    </row>
    <row r="1330" spans="4:23" ht="13.5">
      <c r="D1330" s="17"/>
      <c r="E1330" s="17"/>
      <c r="G1330" s="39"/>
      <c r="H1330" s="17"/>
      <c r="I1330" s="17"/>
      <c r="O1330" s="100"/>
      <c r="P1330" s="15"/>
      <c r="Q1330" s="15"/>
      <c r="R1330" s="17"/>
      <c r="S1330" s="17"/>
      <c r="T1330" s="17"/>
      <c r="U1330" s="39"/>
      <c r="V1330" s="17"/>
      <c r="W1330" s="17"/>
    </row>
    <row r="1331" spans="4:23" ht="13.5">
      <c r="D1331" s="41"/>
      <c r="O1331" s="100"/>
      <c r="P1331" s="15"/>
      <c r="Q1331" s="15"/>
      <c r="R1331" s="41"/>
      <c r="S1331" s="41"/>
      <c r="T1331" s="17"/>
      <c r="U1331" s="40"/>
      <c r="V1331" s="41"/>
      <c r="W1331" s="41"/>
    </row>
    <row r="1332" spans="4:23" ht="13.5">
      <c r="D1332" s="17"/>
      <c r="E1332" s="17"/>
      <c r="G1332" s="39"/>
      <c r="H1332" s="17"/>
      <c r="I1332" s="17"/>
      <c r="O1332" s="100"/>
      <c r="P1332" s="15"/>
      <c r="Q1332" s="15"/>
      <c r="R1332" s="17"/>
      <c r="S1332" s="17"/>
      <c r="T1332" s="17"/>
      <c r="U1332" s="39"/>
      <c r="V1332" s="17"/>
      <c r="W1332" s="17"/>
    </row>
    <row r="1333" spans="4:23" ht="13.5">
      <c r="D1333" s="17"/>
      <c r="E1333" s="17"/>
      <c r="G1333" s="39"/>
      <c r="H1333" s="17"/>
      <c r="I1333" s="17"/>
      <c r="O1333" s="100"/>
      <c r="P1333" s="15"/>
      <c r="Q1333" s="15"/>
      <c r="R1333" s="17"/>
      <c r="S1333" s="17"/>
      <c r="T1333" s="17"/>
      <c r="U1333" s="39"/>
      <c r="V1333" s="17"/>
      <c r="W1333" s="17"/>
    </row>
    <row r="1334" spans="4:23" ht="13.5">
      <c r="D1334" s="17"/>
      <c r="E1334" s="17"/>
      <c r="H1334" s="17"/>
      <c r="I1334" s="17"/>
      <c r="O1334" s="100"/>
      <c r="P1334" s="15"/>
      <c r="Q1334" s="15"/>
      <c r="R1334" s="17"/>
      <c r="S1334" s="17"/>
      <c r="T1334" s="17"/>
      <c r="U1334" s="40"/>
      <c r="V1334" s="17"/>
      <c r="W1334" s="17"/>
    </row>
    <row r="1335" spans="4:23" ht="13.5">
      <c r="D1335" s="41"/>
      <c r="O1335" s="100"/>
      <c r="P1335" s="15"/>
      <c r="Q1335" s="15"/>
      <c r="R1335" s="41"/>
      <c r="S1335" s="41"/>
      <c r="T1335" s="17"/>
      <c r="U1335" s="40"/>
      <c r="V1335" s="41"/>
      <c r="W1335" s="41"/>
    </row>
    <row r="1336" spans="4:23" ht="13.5">
      <c r="D1336" s="17"/>
      <c r="E1336" s="17"/>
      <c r="G1336" s="39"/>
      <c r="H1336" s="17"/>
      <c r="I1336" s="17"/>
      <c r="O1336" s="100"/>
      <c r="P1336" s="15"/>
      <c r="Q1336" s="15"/>
      <c r="R1336" s="17"/>
      <c r="S1336" s="17"/>
      <c r="T1336" s="17"/>
      <c r="U1336" s="39"/>
      <c r="V1336" s="17"/>
      <c r="W1336" s="17"/>
    </row>
    <row r="1337" spans="4:23" ht="13.5">
      <c r="D1337" s="17"/>
      <c r="E1337" s="17"/>
      <c r="G1337" s="39"/>
      <c r="H1337" s="17"/>
      <c r="I1337" s="17"/>
      <c r="O1337" s="100"/>
      <c r="P1337" s="15"/>
      <c r="Q1337" s="15"/>
      <c r="R1337" s="17"/>
      <c r="S1337" s="17"/>
      <c r="T1337" s="17"/>
      <c r="U1337" s="39"/>
      <c r="V1337" s="17"/>
      <c r="W1337" s="17"/>
    </row>
    <row r="1338" spans="4:23" ht="13.5">
      <c r="D1338" s="17"/>
      <c r="E1338" s="17"/>
      <c r="H1338" s="17"/>
      <c r="I1338" s="17"/>
      <c r="O1338" s="100"/>
      <c r="P1338" s="15"/>
      <c r="Q1338" s="15"/>
      <c r="R1338" s="17"/>
      <c r="S1338" s="17"/>
      <c r="T1338" s="17"/>
      <c r="U1338" s="40"/>
      <c r="V1338" s="17"/>
      <c r="W1338" s="17"/>
    </row>
    <row r="1339" spans="4:23" ht="13.5">
      <c r="D1339" s="17"/>
      <c r="E1339" s="17"/>
      <c r="H1339" s="17"/>
      <c r="I1339" s="17"/>
      <c r="O1339" s="100"/>
      <c r="P1339" s="15"/>
      <c r="Q1339" s="15"/>
      <c r="R1339" s="17"/>
      <c r="S1339" s="17"/>
      <c r="T1339" s="17"/>
      <c r="U1339" s="40"/>
      <c r="V1339" s="17"/>
      <c r="W1339" s="17"/>
    </row>
    <row r="1340" spans="4:23" ht="13.5">
      <c r="D1340" s="41"/>
      <c r="O1340" s="100"/>
      <c r="P1340" s="15"/>
      <c r="Q1340" s="15"/>
      <c r="R1340" s="41"/>
      <c r="S1340" s="41"/>
      <c r="T1340" s="17"/>
      <c r="U1340" s="40"/>
      <c r="V1340" s="41"/>
      <c r="W1340" s="41"/>
    </row>
    <row r="1341" spans="4:23" ht="13.5">
      <c r="D1341" s="17"/>
      <c r="E1341" s="17"/>
      <c r="G1341" s="39"/>
      <c r="H1341" s="17"/>
      <c r="I1341" s="17"/>
      <c r="O1341" s="100"/>
      <c r="P1341" s="15"/>
      <c r="Q1341" s="15"/>
      <c r="R1341" s="17"/>
      <c r="S1341" s="17"/>
      <c r="T1341" s="17"/>
      <c r="U1341" s="39"/>
      <c r="V1341" s="17"/>
      <c r="W1341" s="17"/>
    </row>
    <row r="1342" spans="4:23" ht="13.5">
      <c r="D1342" s="41"/>
      <c r="O1342" s="100"/>
      <c r="P1342" s="15"/>
      <c r="Q1342" s="15"/>
      <c r="R1342" s="41"/>
      <c r="S1342" s="41"/>
      <c r="T1342" s="17"/>
      <c r="U1342" s="40"/>
      <c r="V1342" s="41"/>
      <c r="W1342" s="41"/>
    </row>
    <row r="1343" spans="4:23" ht="13.5">
      <c r="D1343" s="41"/>
      <c r="O1343" s="100"/>
      <c r="P1343" s="15"/>
      <c r="Q1343" s="15"/>
      <c r="R1343" s="41"/>
      <c r="S1343" s="41"/>
      <c r="T1343" s="17"/>
      <c r="U1343" s="40"/>
      <c r="V1343" s="41"/>
      <c r="W1343" s="41"/>
    </row>
    <row r="1344" spans="4:23" ht="13.5">
      <c r="D1344" s="17"/>
      <c r="E1344" s="17"/>
      <c r="G1344" s="39"/>
      <c r="H1344" s="17"/>
      <c r="I1344" s="17"/>
      <c r="O1344" s="100"/>
      <c r="P1344" s="15"/>
      <c r="Q1344" s="15"/>
      <c r="R1344" s="17"/>
      <c r="S1344" s="17"/>
      <c r="T1344" s="17"/>
      <c r="U1344" s="39"/>
      <c r="V1344" s="17"/>
      <c r="W1344" s="17"/>
    </row>
    <row r="1345" spans="4:23" ht="13.5">
      <c r="D1345" s="17"/>
      <c r="E1345" s="17"/>
      <c r="G1345" s="39"/>
      <c r="H1345" s="17"/>
      <c r="I1345" s="17"/>
      <c r="O1345" s="100"/>
      <c r="P1345" s="15"/>
      <c r="Q1345" s="15"/>
      <c r="R1345" s="17"/>
      <c r="S1345" s="17"/>
      <c r="T1345" s="17"/>
      <c r="U1345" s="39"/>
      <c r="V1345" s="17"/>
      <c r="W1345" s="17"/>
    </row>
    <row r="1346" spans="4:23" ht="13.5">
      <c r="D1346" s="17"/>
      <c r="E1346" s="17"/>
      <c r="G1346" s="39"/>
      <c r="H1346" s="17"/>
      <c r="I1346" s="17"/>
      <c r="O1346" s="100"/>
      <c r="P1346" s="15"/>
      <c r="Q1346" s="15"/>
      <c r="R1346" s="17"/>
      <c r="S1346" s="17"/>
      <c r="T1346" s="17"/>
      <c r="U1346" s="39"/>
      <c r="V1346" s="17"/>
      <c r="W1346" s="17"/>
    </row>
    <row r="1347" spans="4:23" ht="13.5">
      <c r="D1347" s="17"/>
      <c r="E1347" s="17"/>
      <c r="G1347" s="39"/>
      <c r="H1347" s="17"/>
      <c r="I1347" s="17"/>
      <c r="O1347" s="100"/>
      <c r="P1347" s="15"/>
      <c r="Q1347" s="15"/>
      <c r="R1347" s="17"/>
      <c r="S1347" s="17"/>
      <c r="T1347" s="17"/>
      <c r="U1347" s="39"/>
      <c r="V1347" s="17"/>
      <c r="W1347" s="17"/>
    </row>
    <row r="1348" spans="4:23" ht="13.5">
      <c r="D1348" s="41"/>
      <c r="O1348" s="100"/>
      <c r="P1348" s="15"/>
      <c r="Q1348" s="15"/>
      <c r="R1348" s="41"/>
      <c r="S1348" s="41"/>
      <c r="T1348" s="17"/>
      <c r="U1348" s="40"/>
      <c r="V1348" s="41"/>
      <c r="W1348" s="41"/>
    </row>
    <row r="1349" spans="4:23" ht="13.5">
      <c r="D1349" s="17"/>
      <c r="E1349" s="17"/>
      <c r="G1349" s="39"/>
      <c r="H1349" s="17"/>
      <c r="I1349" s="17"/>
      <c r="O1349" s="100"/>
      <c r="P1349" s="15"/>
      <c r="Q1349" s="15"/>
      <c r="R1349" s="17"/>
      <c r="S1349" s="17"/>
      <c r="T1349" s="17"/>
      <c r="U1349" s="39"/>
      <c r="V1349" s="17"/>
      <c r="W1349" s="17"/>
    </row>
    <row r="1350" spans="4:23" ht="13.5">
      <c r="D1350" s="17"/>
      <c r="E1350" s="17"/>
      <c r="G1350" s="39"/>
      <c r="H1350" s="17"/>
      <c r="I1350" s="17"/>
      <c r="O1350" s="100"/>
      <c r="P1350" s="15"/>
      <c r="Q1350" s="15"/>
      <c r="R1350" s="17"/>
      <c r="S1350" s="17"/>
      <c r="T1350" s="17"/>
      <c r="U1350" s="39"/>
      <c r="V1350" s="17"/>
      <c r="W1350" s="17"/>
    </row>
    <row r="1351" spans="4:23" ht="13.5">
      <c r="D1351" s="41"/>
      <c r="G1351" s="39"/>
      <c r="O1351" s="100"/>
      <c r="P1351" s="15"/>
      <c r="Q1351" s="15"/>
      <c r="R1351" s="41"/>
      <c r="S1351" s="41"/>
      <c r="T1351" s="17"/>
      <c r="U1351" s="39"/>
      <c r="V1351" s="41"/>
      <c r="W1351" s="41"/>
    </row>
    <row r="1352" spans="4:23" ht="13.5">
      <c r="D1352" s="41"/>
      <c r="O1352" s="100"/>
      <c r="P1352" s="15"/>
      <c r="Q1352" s="15"/>
      <c r="R1352" s="41"/>
      <c r="S1352" s="41"/>
      <c r="T1352" s="17"/>
      <c r="U1352" s="40"/>
      <c r="V1352" s="41"/>
      <c r="W1352" s="41"/>
    </row>
    <row r="1353" spans="4:23" ht="13.5">
      <c r="D1353" s="41"/>
      <c r="O1353" s="100"/>
      <c r="P1353" s="15"/>
      <c r="Q1353" s="15"/>
      <c r="R1353" s="41"/>
      <c r="S1353" s="41"/>
      <c r="T1353" s="17"/>
      <c r="U1353" s="40"/>
      <c r="V1353" s="41"/>
      <c r="W1353" s="41"/>
    </row>
    <row r="1354" spans="4:23" ht="13.5">
      <c r="D1354" s="41"/>
      <c r="G1354" s="39"/>
      <c r="O1354" s="100"/>
      <c r="P1354" s="15"/>
      <c r="Q1354" s="15"/>
      <c r="R1354" s="41"/>
      <c r="S1354" s="41"/>
      <c r="T1354" s="17"/>
      <c r="U1354" s="39"/>
      <c r="V1354" s="41"/>
      <c r="W1354" s="41"/>
    </row>
    <row r="1355" spans="4:23" ht="13.5">
      <c r="D1355" s="41"/>
      <c r="O1355" s="100"/>
      <c r="P1355" s="15"/>
      <c r="Q1355" s="15"/>
      <c r="R1355" s="41"/>
      <c r="S1355" s="41"/>
      <c r="T1355" s="17"/>
      <c r="U1355" s="40"/>
      <c r="V1355" s="41"/>
      <c r="W1355" s="41"/>
    </row>
    <row r="1356" spans="4:23" ht="13.5">
      <c r="D1356" s="17"/>
      <c r="E1356" s="17"/>
      <c r="G1356" s="39"/>
      <c r="H1356" s="17"/>
      <c r="I1356" s="17"/>
      <c r="O1356" s="100"/>
      <c r="P1356" s="15"/>
      <c r="Q1356" s="15"/>
      <c r="R1356" s="17"/>
      <c r="S1356" s="17"/>
      <c r="T1356" s="17"/>
      <c r="U1356" s="39"/>
      <c r="V1356" s="17"/>
      <c r="W1356" s="17"/>
    </row>
    <row r="1357" spans="4:23" ht="13.5">
      <c r="D1357" s="17"/>
      <c r="E1357" s="17"/>
      <c r="G1357" s="39"/>
      <c r="H1357" s="17"/>
      <c r="I1357" s="17"/>
      <c r="O1357" s="100"/>
      <c r="P1357" s="15"/>
      <c r="Q1357" s="15"/>
      <c r="R1357" s="17"/>
      <c r="S1357" s="17"/>
      <c r="T1357" s="17"/>
      <c r="U1357" s="39"/>
      <c r="V1357" s="17"/>
      <c r="W1357" s="17"/>
    </row>
    <row r="1358" spans="4:23" ht="13.5">
      <c r="D1358" s="41"/>
      <c r="O1358" s="100"/>
      <c r="P1358" s="15"/>
      <c r="Q1358" s="15"/>
      <c r="R1358" s="41"/>
      <c r="S1358" s="41"/>
      <c r="T1358" s="17"/>
      <c r="U1358" s="40"/>
      <c r="V1358" s="41"/>
      <c r="W1358" s="41"/>
    </row>
    <row r="1359" spans="4:23" ht="13.5">
      <c r="D1359" s="41"/>
      <c r="O1359" s="100"/>
      <c r="P1359" s="15"/>
      <c r="Q1359" s="15"/>
      <c r="R1359" s="41"/>
      <c r="S1359" s="41"/>
      <c r="T1359" s="17"/>
      <c r="U1359" s="40"/>
      <c r="V1359" s="41"/>
      <c r="W1359" s="41"/>
    </row>
    <row r="1360" spans="4:23" ht="13.5">
      <c r="D1360" s="17"/>
      <c r="E1360" s="17"/>
      <c r="G1360" s="39"/>
      <c r="H1360" s="17"/>
      <c r="I1360" s="17"/>
      <c r="O1360" s="100"/>
      <c r="P1360" s="15"/>
      <c r="Q1360" s="15"/>
      <c r="R1360" s="17"/>
      <c r="S1360" s="17"/>
      <c r="T1360" s="17"/>
      <c r="U1360" s="39"/>
      <c r="V1360" s="17"/>
      <c r="W1360" s="17"/>
    </row>
    <row r="1361" spans="4:23" ht="13.5">
      <c r="D1361" s="41"/>
      <c r="O1361" s="100"/>
      <c r="P1361" s="15"/>
      <c r="Q1361" s="15"/>
      <c r="R1361" s="41"/>
      <c r="S1361" s="41"/>
      <c r="T1361" s="17"/>
      <c r="U1361" s="40"/>
      <c r="V1361" s="41"/>
      <c r="W1361" s="41"/>
    </row>
    <row r="1362" spans="4:23" ht="13.5">
      <c r="D1362" s="17"/>
      <c r="E1362" s="17"/>
      <c r="G1362" s="39"/>
      <c r="H1362" s="17"/>
      <c r="I1362" s="17"/>
      <c r="O1362" s="100"/>
      <c r="P1362" s="15"/>
      <c r="Q1362" s="15"/>
      <c r="R1362" s="17"/>
      <c r="S1362" s="17"/>
      <c r="T1362" s="17"/>
      <c r="U1362" s="39"/>
      <c r="V1362" s="17"/>
      <c r="W1362" s="17"/>
    </row>
    <row r="1363" spans="4:23" ht="13.5">
      <c r="D1363" s="17"/>
      <c r="E1363" s="17"/>
      <c r="G1363" s="39"/>
      <c r="H1363" s="17"/>
      <c r="I1363" s="17"/>
      <c r="O1363" s="100"/>
      <c r="P1363" s="15"/>
      <c r="Q1363" s="15"/>
      <c r="R1363" s="17"/>
      <c r="S1363" s="17"/>
      <c r="T1363" s="17"/>
      <c r="U1363" s="39"/>
      <c r="V1363" s="17"/>
      <c r="W1363" s="17"/>
    </row>
    <row r="1364" spans="4:23" ht="13.5">
      <c r="D1364" s="17"/>
      <c r="E1364" s="17"/>
      <c r="G1364" s="39"/>
      <c r="H1364" s="17"/>
      <c r="I1364" s="17"/>
      <c r="O1364" s="100"/>
      <c r="P1364" s="15"/>
      <c r="Q1364" s="15"/>
      <c r="R1364" s="17"/>
      <c r="S1364" s="17"/>
      <c r="T1364" s="17"/>
      <c r="U1364" s="39"/>
      <c r="V1364" s="17"/>
      <c r="W1364" s="17"/>
    </row>
    <row r="1365" spans="4:23" ht="13.5">
      <c r="D1365" s="17"/>
      <c r="E1365" s="17"/>
      <c r="G1365" s="39"/>
      <c r="H1365" s="17"/>
      <c r="I1365" s="17"/>
      <c r="O1365" s="100"/>
      <c r="P1365" s="15"/>
      <c r="Q1365" s="15"/>
      <c r="R1365" s="17"/>
      <c r="S1365" s="17"/>
      <c r="T1365" s="17"/>
      <c r="U1365" s="39"/>
      <c r="V1365" s="17"/>
      <c r="W1365" s="17"/>
    </row>
    <row r="1366" spans="4:23" ht="13.5">
      <c r="D1366" s="17"/>
      <c r="E1366" s="17"/>
      <c r="G1366" s="39"/>
      <c r="H1366" s="17"/>
      <c r="I1366" s="17"/>
      <c r="O1366" s="100"/>
      <c r="P1366" s="15"/>
      <c r="Q1366" s="15"/>
      <c r="R1366" s="17"/>
      <c r="S1366" s="17"/>
      <c r="T1366" s="17"/>
      <c r="U1366" s="39"/>
      <c r="V1366" s="17"/>
      <c r="W1366" s="17"/>
    </row>
    <row r="1367" spans="4:23" ht="13.5">
      <c r="D1367" s="41"/>
      <c r="O1367" s="100"/>
      <c r="P1367" s="15"/>
      <c r="Q1367" s="15"/>
      <c r="R1367" s="41"/>
      <c r="S1367" s="41"/>
      <c r="T1367" s="17"/>
      <c r="U1367" s="40"/>
      <c r="V1367" s="41"/>
      <c r="W1367" s="41"/>
    </row>
    <row r="1368" spans="4:23" ht="13.5">
      <c r="D1368" s="41"/>
      <c r="O1368" s="100"/>
      <c r="P1368" s="15"/>
      <c r="Q1368" s="15"/>
      <c r="R1368" s="41"/>
      <c r="S1368" s="41"/>
      <c r="T1368" s="17"/>
      <c r="U1368" s="40"/>
      <c r="V1368" s="41"/>
      <c r="W1368" s="41"/>
    </row>
    <row r="1369" spans="4:23" ht="13.5">
      <c r="D1369" s="17"/>
      <c r="E1369" s="17"/>
      <c r="G1369" s="39"/>
      <c r="H1369" s="17"/>
      <c r="I1369" s="17"/>
      <c r="O1369" s="100"/>
      <c r="P1369" s="15"/>
      <c r="Q1369" s="15"/>
      <c r="R1369" s="17"/>
      <c r="S1369" s="17"/>
      <c r="T1369" s="17"/>
      <c r="U1369" s="39"/>
      <c r="V1369" s="17"/>
      <c r="W1369" s="17"/>
    </row>
    <row r="1370" spans="4:23" ht="13.5">
      <c r="D1370" s="17"/>
      <c r="E1370" s="17"/>
      <c r="G1370" s="39"/>
      <c r="H1370" s="17"/>
      <c r="I1370" s="17"/>
      <c r="O1370" s="100"/>
      <c r="P1370" s="15"/>
      <c r="Q1370" s="15"/>
      <c r="R1370" s="17"/>
      <c r="S1370" s="17"/>
      <c r="T1370" s="17"/>
      <c r="U1370" s="39"/>
      <c r="V1370" s="17"/>
      <c r="W1370" s="17"/>
    </row>
    <row r="1371" spans="4:23" ht="13.5">
      <c r="D1371" s="17"/>
      <c r="E1371" s="17"/>
      <c r="G1371" s="39"/>
      <c r="H1371" s="17"/>
      <c r="I1371" s="17"/>
      <c r="O1371" s="100"/>
      <c r="P1371" s="15"/>
      <c r="Q1371" s="15"/>
      <c r="R1371" s="17"/>
      <c r="S1371" s="17"/>
      <c r="T1371" s="17"/>
      <c r="U1371" s="39"/>
      <c r="V1371" s="17"/>
      <c r="W1371" s="17"/>
    </row>
    <row r="1372" spans="4:23" ht="13.5">
      <c r="D1372" s="17"/>
      <c r="E1372" s="17"/>
      <c r="G1372" s="39"/>
      <c r="H1372" s="17"/>
      <c r="I1372" s="17"/>
      <c r="O1372" s="100"/>
      <c r="P1372" s="15"/>
      <c r="Q1372" s="15"/>
      <c r="R1372" s="17"/>
      <c r="S1372" s="17"/>
      <c r="T1372" s="17"/>
      <c r="U1372" s="39"/>
      <c r="V1372" s="17"/>
      <c r="W1372" s="17"/>
    </row>
    <row r="1373" spans="4:23" ht="13.5">
      <c r="D1373" s="17"/>
      <c r="E1373" s="17"/>
      <c r="G1373" s="39"/>
      <c r="H1373" s="17"/>
      <c r="I1373" s="17"/>
      <c r="O1373" s="100"/>
      <c r="P1373" s="15"/>
      <c r="Q1373" s="15"/>
      <c r="R1373" s="17"/>
      <c r="S1373" s="17"/>
      <c r="T1373" s="17"/>
      <c r="U1373" s="39"/>
      <c r="V1373" s="17"/>
      <c r="W1373" s="17"/>
    </row>
    <row r="1374" spans="4:23" ht="13.5">
      <c r="D1374" s="17"/>
      <c r="E1374" s="17"/>
      <c r="G1374" s="39"/>
      <c r="H1374" s="17"/>
      <c r="I1374" s="17"/>
      <c r="O1374" s="100"/>
      <c r="P1374" s="15"/>
      <c r="Q1374" s="15"/>
      <c r="R1374" s="17"/>
      <c r="S1374" s="17"/>
      <c r="T1374" s="17"/>
      <c r="U1374" s="39"/>
      <c r="V1374" s="17"/>
      <c r="W1374" s="17"/>
    </row>
    <row r="1375" spans="4:23" ht="13.5">
      <c r="D1375" s="17"/>
      <c r="E1375" s="17"/>
      <c r="G1375" s="39"/>
      <c r="H1375" s="17"/>
      <c r="I1375" s="17"/>
      <c r="O1375" s="100"/>
      <c r="P1375" s="15"/>
      <c r="Q1375" s="15"/>
      <c r="R1375" s="17"/>
      <c r="S1375" s="17"/>
      <c r="T1375" s="17"/>
      <c r="U1375" s="39"/>
      <c r="V1375" s="17"/>
      <c r="W1375" s="17"/>
    </row>
    <row r="1376" spans="4:23" ht="13.5">
      <c r="D1376" s="17"/>
      <c r="E1376" s="17"/>
      <c r="G1376" s="39"/>
      <c r="H1376" s="17"/>
      <c r="I1376" s="17"/>
      <c r="O1376" s="100"/>
      <c r="P1376" s="15"/>
      <c r="Q1376" s="15"/>
      <c r="R1376" s="17"/>
      <c r="S1376" s="17"/>
      <c r="T1376" s="17"/>
      <c r="U1376" s="39"/>
      <c r="V1376" s="17"/>
      <c r="W1376" s="17"/>
    </row>
    <row r="1377" spans="4:23" ht="13.5">
      <c r="D1377" s="17"/>
      <c r="E1377" s="17"/>
      <c r="G1377" s="39"/>
      <c r="H1377" s="17"/>
      <c r="I1377" s="17"/>
      <c r="O1377" s="100"/>
      <c r="P1377" s="15"/>
      <c r="Q1377" s="15"/>
      <c r="R1377" s="17"/>
      <c r="S1377" s="17"/>
      <c r="T1377" s="17"/>
      <c r="U1377" s="39"/>
      <c r="V1377" s="17"/>
      <c r="W1377" s="17"/>
    </row>
    <row r="1378" spans="4:23" ht="13.5">
      <c r="D1378" s="17"/>
      <c r="E1378" s="17"/>
      <c r="G1378" s="39"/>
      <c r="H1378" s="17"/>
      <c r="I1378" s="17"/>
      <c r="O1378" s="100"/>
      <c r="P1378" s="15"/>
      <c r="Q1378" s="15"/>
      <c r="R1378" s="17"/>
      <c r="S1378" s="17"/>
      <c r="T1378" s="17"/>
      <c r="U1378" s="39"/>
      <c r="V1378" s="17"/>
      <c r="W1378" s="17"/>
    </row>
    <row r="1379" spans="4:23" ht="13.5">
      <c r="D1379" s="17"/>
      <c r="E1379" s="17"/>
      <c r="G1379" s="39"/>
      <c r="H1379" s="17"/>
      <c r="I1379" s="17"/>
      <c r="O1379" s="100"/>
      <c r="P1379" s="15"/>
      <c r="Q1379" s="15"/>
      <c r="R1379" s="17"/>
      <c r="S1379" s="17"/>
      <c r="T1379" s="17"/>
      <c r="U1379" s="39"/>
      <c r="V1379" s="17"/>
      <c r="W1379" s="17"/>
    </row>
    <row r="1380" spans="4:23" ht="13.5">
      <c r="D1380" s="17"/>
      <c r="E1380" s="17"/>
      <c r="G1380" s="39"/>
      <c r="H1380" s="17"/>
      <c r="I1380" s="17"/>
      <c r="O1380" s="100"/>
      <c r="P1380" s="15"/>
      <c r="Q1380" s="15"/>
      <c r="R1380" s="17"/>
      <c r="S1380" s="17"/>
      <c r="T1380" s="17"/>
      <c r="U1380" s="39"/>
      <c r="V1380" s="17"/>
      <c r="W1380" s="17"/>
    </row>
    <row r="1381" spans="4:23" ht="13.5">
      <c r="D1381" s="17"/>
      <c r="E1381" s="17"/>
      <c r="G1381" s="39"/>
      <c r="H1381" s="17"/>
      <c r="I1381" s="17"/>
      <c r="O1381" s="100"/>
      <c r="P1381" s="15"/>
      <c r="Q1381" s="15"/>
      <c r="R1381" s="17"/>
      <c r="S1381" s="17"/>
      <c r="T1381" s="17"/>
      <c r="U1381" s="39"/>
      <c r="V1381" s="17"/>
      <c r="W1381" s="17"/>
    </row>
    <row r="1382" spans="4:23" ht="13.5">
      <c r="D1382" s="17"/>
      <c r="E1382" s="17"/>
      <c r="G1382" s="39"/>
      <c r="H1382" s="17"/>
      <c r="I1382" s="17"/>
      <c r="O1382" s="100"/>
      <c r="P1382" s="15"/>
      <c r="Q1382" s="15"/>
      <c r="R1382" s="17"/>
      <c r="S1382" s="17"/>
      <c r="T1382" s="17"/>
      <c r="U1382" s="39"/>
      <c r="V1382" s="17"/>
      <c r="W1382" s="17"/>
    </row>
    <row r="1383" spans="4:23" ht="13.5">
      <c r="D1383" s="17"/>
      <c r="E1383" s="17"/>
      <c r="G1383" s="39"/>
      <c r="H1383" s="17"/>
      <c r="I1383" s="17"/>
      <c r="O1383" s="100"/>
      <c r="P1383" s="15"/>
      <c r="Q1383" s="15"/>
      <c r="R1383" s="17"/>
      <c r="S1383" s="17"/>
      <c r="T1383" s="17"/>
      <c r="U1383" s="39"/>
      <c r="V1383" s="17"/>
      <c r="W1383" s="17"/>
    </row>
    <row r="1384" spans="4:23" ht="13.5">
      <c r="D1384" s="17"/>
      <c r="E1384" s="17"/>
      <c r="G1384" s="39"/>
      <c r="H1384" s="17"/>
      <c r="I1384" s="17"/>
      <c r="O1384" s="100"/>
      <c r="P1384" s="15"/>
      <c r="Q1384" s="15"/>
      <c r="R1384" s="17"/>
      <c r="S1384" s="17"/>
      <c r="T1384" s="17"/>
      <c r="U1384" s="39"/>
      <c r="V1384" s="17"/>
      <c r="W1384" s="17"/>
    </row>
    <row r="1385" spans="4:23" ht="13.5">
      <c r="D1385" s="17"/>
      <c r="E1385" s="17"/>
      <c r="G1385" s="39"/>
      <c r="H1385" s="17"/>
      <c r="I1385" s="17"/>
      <c r="O1385" s="100"/>
      <c r="P1385" s="15"/>
      <c r="Q1385" s="15"/>
      <c r="R1385" s="17"/>
      <c r="S1385" s="17"/>
      <c r="T1385" s="17"/>
      <c r="U1385" s="39"/>
      <c r="V1385" s="17"/>
      <c r="W1385" s="17"/>
    </row>
    <row r="1386" spans="4:23" ht="13.5">
      <c r="D1386" s="17"/>
      <c r="E1386" s="17"/>
      <c r="G1386" s="39"/>
      <c r="H1386" s="17"/>
      <c r="I1386" s="17"/>
      <c r="O1386" s="100"/>
      <c r="P1386" s="15"/>
      <c r="Q1386" s="15"/>
      <c r="R1386" s="17"/>
      <c r="S1386" s="17"/>
      <c r="T1386" s="17"/>
      <c r="U1386" s="39"/>
      <c r="V1386" s="17"/>
      <c r="W1386" s="17"/>
    </row>
    <row r="1387" spans="4:23" ht="13.5">
      <c r="D1387" s="17"/>
      <c r="E1387" s="17"/>
      <c r="G1387" s="39"/>
      <c r="H1387" s="17"/>
      <c r="I1387" s="17"/>
      <c r="O1387" s="100"/>
      <c r="P1387" s="15"/>
      <c r="Q1387" s="15"/>
      <c r="R1387" s="17"/>
      <c r="S1387" s="17"/>
      <c r="T1387" s="17"/>
      <c r="U1387" s="39"/>
      <c r="V1387" s="17"/>
      <c r="W1387" s="17"/>
    </row>
    <row r="1388" spans="4:23" ht="13.5">
      <c r="D1388" s="17"/>
      <c r="E1388" s="17"/>
      <c r="G1388" s="39"/>
      <c r="H1388" s="17"/>
      <c r="I1388" s="17"/>
      <c r="O1388" s="100"/>
      <c r="P1388" s="15"/>
      <c r="Q1388" s="15"/>
      <c r="R1388" s="17"/>
      <c r="S1388" s="17"/>
      <c r="T1388" s="17"/>
      <c r="U1388" s="39"/>
      <c r="V1388" s="17"/>
      <c r="W1388" s="17"/>
    </row>
    <row r="1389" spans="4:23" ht="13.5">
      <c r="D1389" s="17"/>
      <c r="E1389" s="17"/>
      <c r="G1389" s="39"/>
      <c r="H1389" s="17"/>
      <c r="I1389" s="17"/>
      <c r="O1389" s="100"/>
      <c r="P1389" s="15"/>
      <c r="Q1389" s="15"/>
      <c r="R1389" s="17"/>
      <c r="S1389" s="17"/>
      <c r="T1389" s="17"/>
      <c r="U1389" s="39"/>
      <c r="V1389" s="17"/>
      <c r="W1389" s="17"/>
    </row>
    <row r="1390" spans="4:23" ht="13.5">
      <c r="D1390" s="17"/>
      <c r="E1390" s="17"/>
      <c r="G1390" s="39"/>
      <c r="H1390" s="17"/>
      <c r="I1390" s="17"/>
      <c r="O1390" s="100"/>
      <c r="P1390" s="15"/>
      <c r="Q1390" s="15"/>
      <c r="R1390" s="17"/>
      <c r="S1390" s="17"/>
      <c r="T1390" s="17"/>
      <c r="U1390" s="39"/>
      <c r="V1390" s="17"/>
      <c r="W1390" s="17"/>
    </row>
    <row r="1391" spans="4:23" ht="13.5">
      <c r="D1391" s="17"/>
      <c r="E1391" s="17"/>
      <c r="G1391" s="39"/>
      <c r="H1391" s="17"/>
      <c r="I1391" s="17"/>
      <c r="O1391" s="100"/>
      <c r="P1391" s="15"/>
      <c r="Q1391" s="15"/>
      <c r="R1391" s="17"/>
      <c r="S1391" s="17"/>
      <c r="T1391" s="17"/>
      <c r="U1391" s="39"/>
      <c r="V1391" s="17"/>
      <c r="W1391" s="17"/>
    </row>
    <row r="1392" spans="4:23" ht="13.5">
      <c r="D1392" s="17"/>
      <c r="E1392" s="17"/>
      <c r="G1392" s="39"/>
      <c r="H1392" s="17"/>
      <c r="I1392" s="17"/>
      <c r="O1392" s="100"/>
      <c r="P1392" s="15"/>
      <c r="Q1392" s="15"/>
      <c r="R1392" s="17"/>
      <c r="S1392" s="17"/>
      <c r="T1392" s="17"/>
      <c r="U1392" s="39"/>
      <c r="V1392" s="17"/>
      <c r="W1392" s="17"/>
    </row>
    <row r="1393" spans="4:23" ht="13.5">
      <c r="D1393" s="17"/>
      <c r="E1393" s="17"/>
      <c r="G1393" s="39"/>
      <c r="H1393" s="17"/>
      <c r="I1393" s="17"/>
      <c r="O1393" s="100"/>
      <c r="P1393" s="15"/>
      <c r="Q1393" s="15"/>
      <c r="R1393" s="17"/>
      <c r="S1393" s="17"/>
      <c r="T1393" s="17"/>
      <c r="U1393" s="39"/>
      <c r="V1393" s="17"/>
      <c r="W1393" s="17"/>
    </row>
    <row r="1394" spans="4:23" ht="13.5">
      <c r="D1394" s="17"/>
      <c r="E1394" s="17"/>
      <c r="G1394" s="39"/>
      <c r="H1394" s="17"/>
      <c r="I1394" s="17"/>
      <c r="O1394" s="100"/>
      <c r="P1394" s="15"/>
      <c r="Q1394" s="15"/>
      <c r="R1394" s="17"/>
      <c r="S1394" s="17"/>
      <c r="T1394" s="17"/>
      <c r="U1394" s="39"/>
      <c r="V1394" s="17"/>
      <c r="W1394" s="17"/>
    </row>
    <row r="1395" spans="4:23" ht="13.5">
      <c r="D1395" s="17"/>
      <c r="E1395" s="17"/>
      <c r="G1395" s="39"/>
      <c r="H1395" s="17"/>
      <c r="I1395" s="17"/>
      <c r="O1395" s="100"/>
      <c r="P1395" s="15"/>
      <c r="Q1395" s="15"/>
      <c r="R1395" s="17"/>
      <c r="S1395" s="17"/>
      <c r="T1395" s="17"/>
      <c r="U1395" s="39"/>
      <c r="V1395" s="17"/>
      <c r="W1395" s="17"/>
    </row>
    <row r="1396" spans="4:23" ht="13.5">
      <c r="D1396" s="17"/>
      <c r="E1396" s="17"/>
      <c r="G1396" s="39"/>
      <c r="H1396" s="17"/>
      <c r="I1396" s="17"/>
      <c r="O1396" s="100"/>
      <c r="P1396" s="15"/>
      <c r="Q1396" s="15"/>
      <c r="R1396" s="17"/>
      <c r="S1396" s="17"/>
      <c r="T1396" s="17"/>
      <c r="U1396" s="39"/>
      <c r="V1396" s="17"/>
      <c r="W1396" s="17"/>
    </row>
    <row r="1397" spans="4:23" ht="13.5">
      <c r="D1397" s="17"/>
      <c r="E1397" s="17"/>
      <c r="G1397" s="39"/>
      <c r="H1397" s="17"/>
      <c r="I1397" s="17"/>
      <c r="O1397" s="100"/>
      <c r="P1397" s="15"/>
      <c r="Q1397" s="15"/>
      <c r="R1397" s="17"/>
      <c r="S1397" s="17"/>
      <c r="T1397" s="17"/>
      <c r="U1397" s="39"/>
      <c r="V1397" s="17"/>
      <c r="W1397" s="17"/>
    </row>
    <row r="1398" spans="4:23" ht="13.5">
      <c r="D1398" s="17"/>
      <c r="E1398" s="17"/>
      <c r="H1398" s="17"/>
      <c r="I1398" s="17"/>
      <c r="O1398" s="100"/>
      <c r="P1398" s="15"/>
      <c r="Q1398" s="15"/>
      <c r="R1398" s="17"/>
      <c r="S1398" s="17"/>
      <c r="T1398" s="17"/>
      <c r="U1398" s="40"/>
      <c r="V1398" s="17"/>
      <c r="W1398" s="17"/>
    </row>
    <row r="1399" spans="4:23" ht="13.5">
      <c r="D1399" s="17"/>
      <c r="E1399" s="17"/>
      <c r="G1399" s="39"/>
      <c r="H1399" s="17"/>
      <c r="I1399" s="17"/>
      <c r="O1399" s="100"/>
      <c r="P1399" s="15"/>
      <c r="Q1399" s="15"/>
      <c r="R1399" s="17"/>
      <c r="S1399" s="17"/>
      <c r="T1399" s="17"/>
      <c r="U1399" s="39"/>
      <c r="V1399" s="17"/>
      <c r="W1399" s="17"/>
    </row>
    <row r="1400" spans="4:23" ht="13.5">
      <c r="D1400" s="17"/>
      <c r="E1400" s="17"/>
      <c r="G1400" s="39"/>
      <c r="H1400" s="17"/>
      <c r="I1400" s="17"/>
      <c r="O1400" s="100"/>
      <c r="P1400" s="15"/>
      <c r="Q1400" s="15"/>
      <c r="R1400" s="17"/>
      <c r="S1400" s="17"/>
      <c r="T1400" s="17"/>
      <c r="U1400" s="39"/>
      <c r="V1400" s="17"/>
      <c r="W1400" s="17"/>
    </row>
    <row r="1401" spans="4:23" ht="13.5">
      <c r="D1401" s="41"/>
      <c r="G1401" s="39"/>
      <c r="O1401" s="100"/>
      <c r="P1401" s="15"/>
      <c r="Q1401" s="15"/>
      <c r="R1401" s="41"/>
      <c r="S1401" s="41"/>
      <c r="T1401" s="17"/>
      <c r="U1401" s="39"/>
      <c r="V1401" s="41"/>
      <c r="W1401" s="41"/>
    </row>
    <row r="1402" spans="4:23" ht="13.5">
      <c r="D1402" s="17"/>
      <c r="E1402" s="17"/>
      <c r="H1402" s="17"/>
      <c r="I1402" s="17"/>
      <c r="O1402" s="100"/>
      <c r="P1402" s="15"/>
      <c r="Q1402" s="15"/>
      <c r="R1402" s="17"/>
      <c r="S1402" s="17"/>
      <c r="T1402" s="17"/>
      <c r="U1402" s="40"/>
      <c r="V1402" s="17"/>
      <c r="W1402" s="17"/>
    </row>
    <row r="1403" spans="4:23" ht="13.5">
      <c r="D1403" s="17"/>
      <c r="E1403" s="17"/>
      <c r="G1403" s="39"/>
      <c r="H1403" s="17"/>
      <c r="I1403" s="17"/>
      <c r="O1403" s="100"/>
      <c r="P1403" s="15"/>
      <c r="Q1403" s="15"/>
      <c r="R1403" s="17"/>
      <c r="S1403" s="17"/>
      <c r="T1403" s="17"/>
      <c r="U1403" s="39"/>
      <c r="V1403" s="17"/>
      <c r="W1403" s="17"/>
    </row>
    <row r="1404" spans="4:23" ht="13.5">
      <c r="D1404" s="17"/>
      <c r="E1404" s="17"/>
      <c r="H1404" s="17"/>
      <c r="I1404" s="17"/>
      <c r="O1404" s="100"/>
      <c r="P1404" s="15"/>
      <c r="Q1404" s="15"/>
      <c r="R1404" s="17"/>
      <c r="S1404" s="17"/>
      <c r="T1404" s="17"/>
      <c r="U1404" s="40"/>
      <c r="V1404" s="17"/>
      <c r="W1404" s="17"/>
    </row>
    <row r="1405" spans="4:23" ht="13.5">
      <c r="D1405" s="17"/>
      <c r="E1405" s="17"/>
      <c r="G1405" s="39"/>
      <c r="H1405" s="17"/>
      <c r="I1405" s="17"/>
      <c r="O1405" s="100"/>
      <c r="P1405" s="15"/>
      <c r="Q1405" s="15"/>
      <c r="R1405" s="17"/>
      <c r="S1405" s="17"/>
      <c r="T1405" s="17"/>
      <c r="U1405" s="39"/>
      <c r="V1405" s="17"/>
      <c r="W1405" s="17"/>
    </row>
    <row r="1406" spans="4:23" ht="13.5">
      <c r="D1406" s="17"/>
      <c r="E1406" s="17"/>
      <c r="G1406" s="39"/>
      <c r="H1406" s="17"/>
      <c r="I1406" s="17"/>
      <c r="O1406" s="100"/>
      <c r="P1406" s="15"/>
      <c r="Q1406" s="15"/>
      <c r="R1406" s="17"/>
      <c r="S1406" s="17"/>
      <c r="T1406" s="17"/>
      <c r="U1406" s="39"/>
      <c r="V1406" s="17"/>
      <c r="W1406" s="17"/>
    </row>
    <row r="1407" spans="4:23" ht="13.5">
      <c r="D1407" s="17"/>
      <c r="E1407" s="17"/>
      <c r="G1407" s="39"/>
      <c r="H1407" s="17"/>
      <c r="I1407" s="17"/>
      <c r="O1407" s="100"/>
      <c r="P1407" s="15"/>
      <c r="Q1407" s="15"/>
      <c r="R1407" s="17"/>
      <c r="S1407" s="17"/>
      <c r="T1407" s="17"/>
      <c r="U1407" s="39"/>
      <c r="V1407" s="17"/>
      <c r="W1407" s="17"/>
    </row>
    <row r="1408" spans="4:23" ht="13.5">
      <c r="D1408" s="17"/>
      <c r="E1408" s="17"/>
      <c r="G1408" s="39"/>
      <c r="H1408" s="17"/>
      <c r="I1408" s="17"/>
      <c r="O1408" s="100"/>
      <c r="P1408" s="15"/>
      <c r="Q1408" s="15"/>
      <c r="R1408" s="17"/>
      <c r="S1408" s="17"/>
      <c r="T1408" s="17"/>
      <c r="U1408" s="39"/>
      <c r="V1408" s="17"/>
      <c r="W1408" s="17"/>
    </row>
    <row r="1409" spans="4:23" ht="13.5">
      <c r="D1409" s="17"/>
      <c r="E1409" s="17"/>
      <c r="G1409" s="39"/>
      <c r="H1409" s="17"/>
      <c r="I1409" s="17"/>
      <c r="O1409" s="100"/>
      <c r="P1409" s="15"/>
      <c r="Q1409" s="15"/>
      <c r="R1409" s="17"/>
      <c r="S1409" s="17"/>
      <c r="T1409" s="17"/>
      <c r="U1409" s="39"/>
      <c r="V1409" s="17"/>
      <c r="W1409" s="17"/>
    </row>
    <row r="1410" spans="4:23" ht="13.5">
      <c r="D1410" s="17"/>
      <c r="E1410" s="17"/>
      <c r="G1410" s="39"/>
      <c r="H1410" s="17"/>
      <c r="I1410" s="17"/>
      <c r="O1410" s="100"/>
      <c r="P1410" s="15"/>
      <c r="Q1410" s="15"/>
      <c r="R1410" s="17"/>
      <c r="S1410" s="17"/>
      <c r="T1410" s="17"/>
      <c r="U1410" s="39"/>
      <c r="V1410" s="17"/>
      <c r="W1410" s="17"/>
    </row>
    <row r="1411" spans="4:23" ht="13.5">
      <c r="D1411" s="17"/>
      <c r="E1411" s="17"/>
      <c r="H1411" s="17"/>
      <c r="I1411" s="17"/>
      <c r="O1411" s="100"/>
      <c r="P1411" s="15"/>
      <c r="Q1411" s="15"/>
      <c r="R1411" s="17"/>
      <c r="S1411" s="17"/>
      <c r="T1411" s="17"/>
      <c r="U1411" s="40"/>
      <c r="V1411" s="17"/>
      <c r="W1411" s="17"/>
    </row>
    <row r="1412" spans="4:23" ht="13.5">
      <c r="D1412" s="17"/>
      <c r="E1412" s="17"/>
      <c r="G1412" s="39"/>
      <c r="H1412" s="17"/>
      <c r="I1412" s="17"/>
      <c r="O1412" s="100"/>
      <c r="P1412" s="15"/>
      <c r="Q1412" s="15"/>
      <c r="R1412" s="17"/>
      <c r="S1412" s="17"/>
      <c r="T1412" s="17"/>
      <c r="U1412" s="39"/>
      <c r="V1412" s="17"/>
      <c r="W1412" s="17"/>
    </row>
    <row r="1413" spans="4:23" ht="13.5">
      <c r="D1413" s="17"/>
      <c r="E1413" s="17"/>
      <c r="G1413" s="39"/>
      <c r="H1413" s="17"/>
      <c r="I1413" s="17"/>
      <c r="O1413" s="100"/>
      <c r="P1413" s="15"/>
      <c r="Q1413" s="15"/>
      <c r="R1413" s="17"/>
      <c r="S1413" s="17"/>
      <c r="T1413" s="17"/>
      <c r="U1413" s="39"/>
      <c r="V1413" s="17"/>
      <c r="W1413" s="17"/>
    </row>
    <row r="1414" spans="4:23" ht="13.5">
      <c r="D1414" s="17"/>
      <c r="E1414" s="17"/>
      <c r="G1414" s="39"/>
      <c r="H1414" s="17"/>
      <c r="I1414" s="17"/>
      <c r="O1414" s="100"/>
      <c r="P1414" s="15"/>
      <c r="Q1414" s="15"/>
      <c r="R1414" s="17"/>
      <c r="S1414" s="17"/>
      <c r="T1414" s="17"/>
      <c r="U1414" s="39"/>
      <c r="V1414" s="17"/>
      <c r="W1414" s="17"/>
    </row>
    <row r="1415" spans="4:23" ht="13.5">
      <c r="D1415" s="17"/>
      <c r="E1415" s="17"/>
      <c r="H1415" s="17"/>
      <c r="I1415" s="17"/>
      <c r="O1415" s="100"/>
      <c r="P1415" s="15"/>
      <c r="Q1415" s="15"/>
      <c r="R1415" s="17"/>
      <c r="S1415" s="17"/>
      <c r="T1415" s="17"/>
      <c r="U1415" s="40"/>
      <c r="V1415" s="17"/>
      <c r="W1415" s="17"/>
    </row>
    <row r="1416" spans="4:23" ht="13.5">
      <c r="D1416" s="17"/>
      <c r="E1416" s="17"/>
      <c r="G1416" s="39"/>
      <c r="H1416" s="17"/>
      <c r="I1416" s="17"/>
      <c r="O1416" s="100"/>
      <c r="P1416" s="15"/>
      <c r="Q1416" s="15"/>
      <c r="R1416" s="17"/>
      <c r="S1416" s="17"/>
      <c r="T1416" s="17"/>
      <c r="U1416" s="39"/>
      <c r="V1416" s="17"/>
      <c r="W1416" s="17"/>
    </row>
    <row r="1417" spans="4:23" ht="13.5">
      <c r="D1417" s="17"/>
      <c r="E1417" s="17"/>
      <c r="G1417" s="39"/>
      <c r="H1417" s="17"/>
      <c r="I1417" s="17"/>
      <c r="O1417" s="100"/>
      <c r="P1417" s="15"/>
      <c r="Q1417" s="15"/>
      <c r="R1417" s="17"/>
      <c r="S1417" s="17"/>
      <c r="T1417" s="17"/>
      <c r="U1417" s="39"/>
      <c r="V1417" s="17"/>
      <c r="W1417" s="17"/>
    </row>
    <row r="1418" spans="4:23" ht="13.5">
      <c r="D1418" s="17"/>
      <c r="E1418" s="17"/>
      <c r="G1418" s="39"/>
      <c r="H1418" s="17"/>
      <c r="I1418" s="17"/>
      <c r="O1418" s="100"/>
      <c r="P1418" s="15"/>
      <c r="Q1418" s="15"/>
      <c r="R1418" s="17"/>
      <c r="S1418" s="17"/>
      <c r="T1418" s="17"/>
      <c r="U1418" s="39"/>
      <c r="V1418" s="17"/>
      <c r="W1418" s="17"/>
    </row>
    <row r="1419" spans="4:23" ht="13.5">
      <c r="D1419" s="17"/>
      <c r="E1419" s="17"/>
      <c r="G1419" s="39"/>
      <c r="H1419" s="17"/>
      <c r="I1419" s="17"/>
      <c r="O1419" s="100"/>
      <c r="P1419" s="15"/>
      <c r="Q1419" s="15"/>
      <c r="R1419" s="17"/>
      <c r="S1419" s="17"/>
      <c r="T1419" s="17"/>
      <c r="U1419" s="39"/>
      <c r="V1419" s="17"/>
      <c r="W1419" s="17"/>
    </row>
    <row r="1420" spans="4:23" ht="13.5">
      <c r="D1420" s="17"/>
      <c r="E1420" s="17"/>
      <c r="G1420" s="39"/>
      <c r="H1420" s="17"/>
      <c r="I1420" s="17"/>
      <c r="O1420" s="100"/>
      <c r="P1420" s="15"/>
      <c r="Q1420" s="15"/>
      <c r="R1420" s="17"/>
      <c r="S1420" s="17"/>
      <c r="T1420" s="17"/>
      <c r="U1420" s="39"/>
      <c r="V1420" s="17"/>
      <c r="W1420" s="17"/>
    </row>
    <row r="1421" spans="4:23" ht="13.5">
      <c r="D1421" s="17"/>
      <c r="E1421" s="17"/>
      <c r="G1421" s="39"/>
      <c r="H1421" s="17"/>
      <c r="I1421" s="17"/>
      <c r="O1421" s="100"/>
      <c r="P1421" s="15"/>
      <c r="Q1421" s="15"/>
      <c r="R1421" s="17"/>
      <c r="S1421" s="17"/>
      <c r="T1421" s="17"/>
      <c r="U1421" s="39"/>
      <c r="V1421" s="17"/>
      <c r="W1421" s="17"/>
    </row>
    <row r="1422" spans="4:23" ht="13.5">
      <c r="D1422" s="17"/>
      <c r="E1422" s="17"/>
      <c r="G1422" s="39"/>
      <c r="H1422" s="17"/>
      <c r="I1422" s="17"/>
      <c r="O1422" s="100"/>
      <c r="P1422" s="15"/>
      <c r="Q1422" s="15"/>
      <c r="R1422" s="17"/>
      <c r="S1422" s="17"/>
      <c r="T1422" s="17"/>
      <c r="U1422" s="39"/>
      <c r="V1422" s="17"/>
      <c r="W1422" s="17"/>
    </row>
    <row r="1423" spans="4:23" ht="13.5">
      <c r="D1423" s="17"/>
      <c r="E1423" s="17"/>
      <c r="G1423" s="39"/>
      <c r="H1423" s="17"/>
      <c r="I1423" s="17"/>
      <c r="O1423" s="100"/>
      <c r="P1423" s="15"/>
      <c r="Q1423" s="15"/>
      <c r="R1423" s="17"/>
      <c r="S1423" s="17"/>
      <c r="T1423" s="17"/>
      <c r="U1423" s="39"/>
      <c r="V1423" s="17"/>
      <c r="W1423" s="17"/>
    </row>
    <row r="1424" spans="4:23" ht="13.5">
      <c r="D1424" s="17"/>
      <c r="E1424" s="17"/>
      <c r="G1424" s="39"/>
      <c r="H1424" s="17"/>
      <c r="I1424" s="17"/>
      <c r="O1424" s="100"/>
      <c r="P1424" s="15"/>
      <c r="Q1424" s="15"/>
      <c r="R1424" s="17"/>
      <c r="S1424" s="17"/>
      <c r="T1424" s="17"/>
      <c r="U1424" s="39"/>
      <c r="V1424" s="17"/>
      <c r="W1424" s="17"/>
    </row>
    <row r="1425" spans="4:23" ht="13.5">
      <c r="D1425" s="17"/>
      <c r="E1425" s="17"/>
      <c r="G1425" s="39"/>
      <c r="H1425" s="17"/>
      <c r="I1425" s="17"/>
      <c r="O1425" s="100"/>
      <c r="P1425" s="15"/>
      <c r="Q1425" s="15"/>
      <c r="R1425" s="17"/>
      <c r="S1425" s="17"/>
      <c r="T1425" s="17"/>
      <c r="U1425" s="39"/>
      <c r="V1425" s="17"/>
      <c r="W1425" s="17"/>
    </row>
    <row r="1426" spans="4:23" ht="13.5">
      <c r="D1426" s="17"/>
      <c r="E1426" s="17"/>
      <c r="G1426" s="39"/>
      <c r="H1426" s="17"/>
      <c r="I1426" s="17"/>
      <c r="O1426" s="100"/>
      <c r="P1426" s="15"/>
      <c r="Q1426" s="15"/>
      <c r="R1426" s="17"/>
      <c r="S1426" s="17"/>
      <c r="T1426" s="17"/>
      <c r="U1426" s="39"/>
      <c r="V1426" s="17"/>
      <c r="W1426" s="17"/>
    </row>
    <row r="1427" spans="4:23" ht="13.5">
      <c r="D1427" s="17"/>
      <c r="E1427" s="17"/>
      <c r="H1427" s="17"/>
      <c r="I1427" s="17"/>
      <c r="O1427" s="100"/>
      <c r="P1427" s="15"/>
      <c r="Q1427" s="15"/>
      <c r="R1427" s="17"/>
      <c r="S1427" s="17"/>
      <c r="T1427" s="17"/>
      <c r="U1427" s="40"/>
      <c r="V1427" s="17"/>
      <c r="W1427" s="17"/>
    </row>
    <row r="1428" spans="4:23" ht="13.5">
      <c r="D1428" s="41"/>
      <c r="O1428" s="100"/>
      <c r="P1428" s="15"/>
      <c r="Q1428" s="15"/>
      <c r="R1428" s="41"/>
      <c r="S1428" s="41"/>
      <c r="T1428" s="17"/>
      <c r="U1428" s="40"/>
      <c r="V1428" s="41"/>
      <c r="W1428" s="41"/>
    </row>
    <row r="1429" spans="4:23" ht="13.5">
      <c r="D1429" s="17"/>
      <c r="E1429" s="17"/>
      <c r="G1429" s="39"/>
      <c r="H1429" s="17"/>
      <c r="I1429" s="17"/>
      <c r="O1429" s="100"/>
      <c r="P1429" s="15"/>
      <c r="Q1429" s="15"/>
      <c r="R1429" s="17"/>
      <c r="S1429" s="17"/>
      <c r="T1429" s="17"/>
      <c r="U1429" s="39"/>
      <c r="V1429" s="17"/>
      <c r="W1429" s="17"/>
    </row>
    <row r="1430" spans="4:23" ht="13.5">
      <c r="D1430" s="17"/>
      <c r="E1430" s="17"/>
      <c r="G1430" s="39"/>
      <c r="H1430" s="17"/>
      <c r="I1430" s="17"/>
      <c r="O1430" s="100"/>
      <c r="P1430" s="15"/>
      <c r="Q1430" s="15"/>
      <c r="R1430" s="17"/>
      <c r="S1430" s="17"/>
      <c r="T1430" s="17"/>
      <c r="U1430" s="39"/>
      <c r="V1430" s="17"/>
      <c r="W1430" s="17"/>
    </row>
    <row r="1431" spans="4:23" ht="13.5">
      <c r="D1431" s="17"/>
      <c r="E1431" s="17"/>
      <c r="G1431" s="39"/>
      <c r="H1431" s="17"/>
      <c r="I1431" s="17"/>
      <c r="O1431" s="100"/>
      <c r="P1431" s="15"/>
      <c r="Q1431" s="15"/>
      <c r="R1431" s="17"/>
      <c r="S1431" s="17"/>
      <c r="T1431" s="17"/>
      <c r="U1431" s="39"/>
      <c r="V1431" s="17"/>
      <c r="W1431" s="17"/>
    </row>
    <row r="1432" spans="4:23" ht="13.5">
      <c r="D1432" s="41"/>
      <c r="G1432" s="39"/>
      <c r="O1432" s="100"/>
      <c r="P1432" s="15"/>
      <c r="Q1432" s="15"/>
      <c r="R1432" s="41"/>
      <c r="S1432" s="41"/>
      <c r="T1432" s="17"/>
      <c r="U1432" s="39"/>
      <c r="V1432" s="41"/>
      <c r="W1432" s="41"/>
    </row>
    <row r="1433" spans="4:23" ht="13.5">
      <c r="D1433" s="41"/>
      <c r="G1433" s="39"/>
      <c r="O1433" s="100"/>
      <c r="P1433" s="15"/>
      <c r="Q1433" s="15"/>
      <c r="R1433" s="41"/>
      <c r="S1433" s="41"/>
      <c r="T1433" s="17"/>
      <c r="U1433" s="39"/>
      <c r="V1433" s="41"/>
      <c r="W1433" s="41"/>
    </row>
    <row r="1434" spans="4:23" ht="13.5">
      <c r="D1434" s="17"/>
      <c r="E1434" s="17"/>
      <c r="G1434" s="39"/>
      <c r="H1434" s="17"/>
      <c r="I1434" s="17"/>
      <c r="O1434" s="100"/>
      <c r="P1434" s="15"/>
      <c r="Q1434" s="15"/>
      <c r="R1434" s="17"/>
      <c r="S1434" s="17"/>
      <c r="T1434" s="17"/>
      <c r="U1434" s="39"/>
      <c r="V1434" s="17"/>
      <c r="W1434" s="17"/>
    </row>
    <row r="1435" spans="4:23" ht="13.5">
      <c r="D1435" s="41"/>
      <c r="O1435" s="100"/>
      <c r="P1435" s="15"/>
      <c r="Q1435" s="15"/>
      <c r="R1435" s="41"/>
      <c r="S1435" s="41"/>
      <c r="T1435" s="17"/>
      <c r="U1435" s="40"/>
      <c r="V1435" s="41"/>
      <c r="W1435" s="41"/>
    </row>
    <row r="1436" spans="4:23" ht="13.5">
      <c r="D1436" s="17"/>
      <c r="E1436" s="17"/>
      <c r="G1436" s="39"/>
      <c r="H1436" s="17"/>
      <c r="I1436" s="17"/>
      <c r="O1436" s="100"/>
      <c r="P1436" s="15"/>
      <c r="Q1436" s="15"/>
      <c r="R1436" s="17"/>
      <c r="S1436" s="17"/>
      <c r="T1436" s="17"/>
      <c r="U1436" s="39"/>
      <c r="V1436" s="17"/>
      <c r="W1436" s="17"/>
    </row>
    <row r="1437" spans="4:23" ht="13.5">
      <c r="D1437" s="17"/>
      <c r="E1437" s="17"/>
      <c r="G1437" s="39"/>
      <c r="H1437" s="17"/>
      <c r="I1437" s="17"/>
      <c r="O1437" s="100"/>
      <c r="P1437" s="15"/>
      <c r="Q1437" s="15"/>
      <c r="R1437" s="17"/>
      <c r="S1437" s="17"/>
      <c r="T1437" s="17"/>
      <c r="U1437" s="39"/>
      <c r="V1437" s="17"/>
      <c r="W1437" s="17"/>
    </row>
    <row r="1438" spans="4:23" ht="13.5">
      <c r="D1438" s="41"/>
      <c r="G1438" s="39"/>
      <c r="O1438" s="100"/>
      <c r="P1438" s="15"/>
      <c r="Q1438" s="15"/>
      <c r="R1438" s="41"/>
      <c r="S1438" s="41"/>
      <c r="T1438" s="17"/>
      <c r="U1438" s="39"/>
      <c r="V1438" s="41"/>
      <c r="W1438" s="41"/>
    </row>
    <row r="1439" spans="4:23" ht="13.5">
      <c r="D1439" s="17"/>
      <c r="E1439" s="17"/>
      <c r="G1439" s="39"/>
      <c r="H1439" s="17"/>
      <c r="I1439" s="17"/>
      <c r="O1439" s="100"/>
      <c r="P1439" s="15"/>
      <c r="Q1439" s="15"/>
      <c r="R1439" s="17"/>
      <c r="S1439" s="17"/>
      <c r="T1439" s="17"/>
      <c r="U1439" s="39"/>
      <c r="V1439" s="17"/>
      <c r="W1439" s="17"/>
    </row>
    <row r="1440" spans="4:23" ht="13.5">
      <c r="D1440" s="17"/>
      <c r="E1440" s="17"/>
      <c r="G1440" s="39"/>
      <c r="H1440" s="17"/>
      <c r="I1440" s="17"/>
      <c r="O1440" s="100"/>
      <c r="P1440" s="15"/>
      <c r="Q1440" s="15"/>
      <c r="R1440" s="17"/>
      <c r="S1440" s="17"/>
      <c r="T1440" s="17"/>
      <c r="U1440" s="39"/>
      <c r="V1440" s="17"/>
      <c r="W1440" s="17"/>
    </row>
    <row r="1441" spans="4:23" ht="13.5">
      <c r="D1441" s="17"/>
      <c r="E1441" s="17"/>
      <c r="G1441" s="39"/>
      <c r="H1441" s="17"/>
      <c r="I1441" s="17"/>
      <c r="O1441" s="100"/>
      <c r="P1441" s="15"/>
      <c r="Q1441" s="15"/>
      <c r="R1441" s="17"/>
      <c r="S1441" s="17"/>
      <c r="T1441" s="17"/>
      <c r="U1441" s="39"/>
      <c r="V1441" s="17"/>
      <c r="W1441" s="17"/>
    </row>
    <row r="1442" spans="4:23" ht="13.5">
      <c r="D1442" s="17"/>
      <c r="E1442" s="17"/>
      <c r="G1442" s="39"/>
      <c r="H1442" s="17"/>
      <c r="I1442" s="17"/>
      <c r="O1442" s="100"/>
      <c r="P1442" s="15"/>
      <c r="Q1442" s="15"/>
      <c r="R1442" s="17"/>
      <c r="S1442" s="17"/>
      <c r="T1442" s="17"/>
      <c r="U1442" s="39"/>
      <c r="V1442" s="17"/>
      <c r="W1442" s="17"/>
    </row>
    <row r="1443" spans="4:23" ht="13.5">
      <c r="D1443" s="17"/>
      <c r="E1443" s="17"/>
      <c r="G1443" s="39"/>
      <c r="H1443" s="17"/>
      <c r="I1443" s="17"/>
      <c r="O1443" s="100"/>
      <c r="P1443" s="15"/>
      <c r="Q1443" s="15"/>
      <c r="R1443" s="17"/>
      <c r="S1443" s="17"/>
      <c r="T1443" s="17"/>
      <c r="U1443" s="39"/>
      <c r="V1443" s="17"/>
      <c r="W1443" s="17"/>
    </row>
    <row r="1444" spans="4:23" ht="13.5">
      <c r="D1444" s="17"/>
      <c r="E1444" s="17"/>
      <c r="G1444" s="39"/>
      <c r="H1444" s="17"/>
      <c r="I1444" s="17"/>
      <c r="O1444" s="100"/>
      <c r="P1444" s="15"/>
      <c r="Q1444" s="15"/>
      <c r="R1444" s="17"/>
      <c r="S1444" s="17"/>
      <c r="T1444" s="17"/>
      <c r="U1444" s="39"/>
      <c r="V1444" s="17"/>
      <c r="W1444" s="17"/>
    </row>
    <row r="1445" spans="4:23" ht="13.5">
      <c r="D1445" s="17"/>
      <c r="E1445" s="17"/>
      <c r="G1445" s="39"/>
      <c r="H1445" s="17"/>
      <c r="I1445" s="17"/>
      <c r="O1445" s="100"/>
      <c r="P1445" s="15"/>
      <c r="Q1445" s="15"/>
      <c r="R1445" s="17"/>
      <c r="S1445" s="17"/>
      <c r="T1445" s="17"/>
      <c r="U1445" s="39"/>
      <c r="V1445" s="17"/>
      <c r="W1445" s="17"/>
    </row>
    <row r="1446" spans="4:23" ht="13.5">
      <c r="D1446" s="17"/>
      <c r="E1446" s="17"/>
      <c r="G1446" s="39"/>
      <c r="H1446" s="17"/>
      <c r="I1446" s="17"/>
      <c r="O1446" s="100"/>
      <c r="P1446" s="15"/>
      <c r="Q1446" s="15"/>
      <c r="R1446" s="17"/>
      <c r="S1446" s="17"/>
      <c r="T1446" s="17"/>
      <c r="U1446" s="39"/>
      <c r="V1446" s="17"/>
      <c r="W1446" s="17"/>
    </row>
    <row r="1447" spans="4:23" ht="13.5">
      <c r="D1447" s="17"/>
      <c r="E1447" s="17"/>
      <c r="G1447" s="39"/>
      <c r="H1447" s="17"/>
      <c r="I1447" s="17"/>
      <c r="O1447" s="100"/>
      <c r="P1447" s="15"/>
      <c r="Q1447" s="15"/>
      <c r="R1447" s="17"/>
      <c r="S1447" s="17"/>
      <c r="T1447" s="17"/>
      <c r="U1447" s="39"/>
      <c r="V1447" s="17"/>
      <c r="W1447" s="17"/>
    </row>
    <row r="1448" spans="4:23" ht="13.5">
      <c r="D1448" s="17"/>
      <c r="E1448" s="17"/>
      <c r="G1448" s="39"/>
      <c r="H1448" s="17"/>
      <c r="I1448" s="17"/>
      <c r="O1448" s="100"/>
      <c r="P1448" s="15"/>
      <c r="Q1448" s="15"/>
      <c r="R1448" s="17"/>
      <c r="S1448" s="17"/>
      <c r="T1448" s="17"/>
      <c r="U1448" s="39"/>
      <c r="V1448" s="17"/>
      <c r="W1448" s="17"/>
    </row>
    <row r="1449" spans="4:23" ht="13.5">
      <c r="D1449" s="17"/>
      <c r="E1449" s="17"/>
      <c r="G1449" s="39"/>
      <c r="H1449" s="17"/>
      <c r="I1449" s="17"/>
      <c r="O1449" s="100"/>
      <c r="P1449" s="15"/>
      <c r="Q1449" s="15"/>
      <c r="R1449" s="17"/>
      <c r="S1449" s="17"/>
      <c r="T1449" s="17"/>
      <c r="U1449" s="39"/>
      <c r="V1449" s="17"/>
      <c r="W1449" s="17"/>
    </row>
    <row r="1450" spans="4:23" ht="13.5">
      <c r="D1450" s="17"/>
      <c r="E1450" s="17"/>
      <c r="G1450" s="39"/>
      <c r="H1450" s="17"/>
      <c r="I1450" s="17"/>
      <c r="O1450" s="100"/>
      <c r="P1450" s="15"/>
      <c r="Q1450" s="15"/>
      <c r="R1450" s="17"/>
      <c r="S1450" s="17"/>
      <c r="T1450" s="17"/>
      <c r="U1450" s="39"/>
      <c r="V1450" s="17"/>
      <c r="W1450" s="17"/>
    </row>
    <row r="1451" spans="4:23" ht="13.5">
      <c r="D1451" s="17"/>
      <c r="E1451" s="17"/>
      <c r="G1451" s="39"/>
      <c r="H1451" s="17"/>
      <c r="I1451" s="17"/>
      <c r="O1451" s="100"/>
      <c r="P1451" s="15"/>
      <c r="Q1451" s="15"/>
      <c r="R1451" s="17"/>
      <c r="S1451" s="17"/>
      <c r="T1451" s="17"/>
      <c r="U1451" s="39"/>
      <c r="V1451" s="17"/>
      <c r="W1451" s="17"/>
    </row>
    <row r="1452" spans="4:23" ht="13.5">
      <c r="D1452" s="17"/>
      <c r="E1452" s="17"/>
      <c r="G1452" s="39"/>
      <c r="H1452" s="17"/>
      <c r="I1452" s="17"/>
      <c r="O1452" s="100"/>
      <c r="P1452" s="15"/>
      <c r="Q1452" s="15"/>
      <c r="R1452" s="17"/>
      <c r="S1452" s="17"/>
      <c r="T1452" s="17"/>
      <c r="U1452" s="39"/>
      <c r="V1452" s="17"/>
      <c r="W1452" s="17"/>
    </row>
    <row r="1453" spans="4:23" ht="13.5">
      <c r="D1453" s="17"/>
      <c r="E1453" s="17"/>
      <c r="G1453" s="39"/>
      <c r="H1453" s="17"/>
      <c r="I1453" s="17"/>
      <c r="O1453" s="100"/>
      <c r="P1453" s="15"/>
      <c r="Q1453" s="15"/>
      <c r="R1453" s="17"/>
      <c r="S1453" s="17"/>
      <c r="T1453" s="17"/>
      <c r="U1453" s="39"/>
      <c r="V1453" s="17"/>
      <c r="W1453" s="17"/>
    </row>
    <row r="1454" spans="4:23" ht="13.5">
      <c r="D1454" s="17"/>
      <c r="E1454" s="17"/>
      <c r="H1454" s="17"/>
      <c r="I1454" s="17"/>
      <c r="O1454" s="100"/>
      <c r="P1454" s="15"/>
      <c r="Q1454" s="15"/>
      <c r="R1454" s="17"/>
      <c r="S1454" s="17"/>
      <c r="T1454" s="17"/>
      <c r="U1454" s="40"/>
      <c r="V1454" s="17"/>
      <c r="W1454" s="17"/>
    </row>
    <row r="1455" spans="4:23" ht="13.5">
      <c r="D1455" s="17"/>
      <c r="E1455" s="17"/>
      <c r="G1455" s="39"/>
      <c r="H1455" s="17"/>
      <c r="I1455" s="17"/>
      <c r="O1455" s="100"/>
      <c r="P1455" s="15"/>
      <c r="Q1455" s="15"/>
      <c r="R1455" s="17"/>
      <c r="S1455" s="17"/>
      <c r="T1455" s="17"/>
      <c r="U1455" s="39"/>
      <c r="V1455" s="17"/>
      <c r="W1455" s="17"/>
    </row>
    <row r="1456" spans="4:23" ht="13.5">
      <c r="D1456" s="17"/>
      <c r="E1456" s="17"/>
      <c r="G1456" s="39"/>
      <c r="H1456" s="17"/>
      <c r="I1456" s="17"/>
      <c r="O1456" s="100"/>
      <c r="P1456" s="15"/>
      <c r="Q1456" s="15"/>
      <c r="R1456" s="17"/>
      <c r="S1456" s="17"/>
      <c r="T1456" s="17"/>
      <c r="U1456" s="39"/>
      <c r="V1456" s="17"/>
      <c r="W1456" s="17"/>
    </row>
    <row r="1457" spans="4:23" ht="13.5">
      <c r="D1457" s="17"/>
      <c r="E1457" s="17"/>
      <c r="G1457" s="39"/>
      <c r="H1457" s="17"/>
      <c r="I1457" s="17"/>
      <c r="O1457" s="100"/>
      <c r="P1457" s="15"/>
      <c r="Q1457" s="15"/>
      <c r="R1457" s="17"/>
      <c r="S1457" s="17"/>
      <c r="T1457" s="17"/>
      <c r="U1457" s="39"/>
      <c r="V1457" s="17"/>
      <c r="W1457" s="17"/>
    </row>
    <row r="1458" spans="4:23" ht="13.5">
      <c r="D1458" s="17"/>
      <c r="E1458" s="17"/>
      <c r="G1458" s="39"/>
      <c r="H1458" s="17"/>
      <c r="I1458" s="17"/>
      <c r="O1458" s="100"/>
      <c r="P1458" s="15"/>
      <c r="Q1458" s="15"/>
      <c r="R1458" s="17"/>
      <c r="S1458" s="17"/>
      <c r="T1458" s="17"/>
      <c r="U1458" s="39"/>
      <c r="V1458" s="17"/>
      <c r="W1458" s="17"/>
    </row>
    <row r="1459" spans="4:23" ht="13.5">
      <c r="D1459" s="17"/>
      <c r="E1459" s="17"/>
      <c r="G1459" s="39"/>
      <c r="H1459" s="17"/>
      <c r="I1459" s="17"/>
      <c r="O1459" s="100"/>
      <c r="P1459" s="15"/>
      <c r="Q1459" s="15"/>
      <c r="R1459" s="17"/>
      <c r="S1459" s="17"/>
      <c r="T1459" s="17"/>
      <c r="U1459" s="39"/>
      <c r="V1459" s="17"/>
      <c r="W1459" s="17"/>
    </row>
    <row r="1460" spans="4:23" ht="13.5">
      <c r="D1460" s="17"/>
      <c r="E1460" s="17"/>
      <c r="G1460" s="39"/>
      <c r="H1460" s="17"/>
      <c r="I1460" s="17"/>
      <c r="O1460" s="100"/>
      <c r="P1460" s="15"/>
      <c r="Q1460" s="15"/>
      <c r="R1460" s="17"/>
      <c r="S1460" s="17"/>
      <c r="T1460" s="17"/>
      <c r="U1460" s="39"/>
      <c r="V1460" s="17"/>
      <c r="W1460" s="17"/>
    </row>
    <row r="1461" spans="4:23" ht="13.5">
      <c r="D1461" s="17"/>
      <c r="E1461" s="17"/>
      <c r="G1461" s="39"/>
      <c r="H1461" s="17"/>
      <c r="I1461" s="17"/>
      <c r="O1461" s="100"/>
      <c r="P1461" s="15"/>
      <c r="Q1461" s="15"/>
      <c r="R1461" s="17"/>
      <c r="S1461" s="17"/>
      <c r="T1461" s="17"/>
      <c r="U1461" s="39"/>
      <c r="V1461" s="17"/>
      <c r="W1461" s="17"/>
    </row>
    <row r="1462" spans="4:23" ht="13.5">
      <c r="D1462" s="17"/>
      <c r="E1462" s="17"/>
      <c r="G1462" s="39"/>
      <c r="H1462" s="17"/>
      <c r="I1462" s="17"/>
      <c r="O1462" s="100"/>
      <c r="P1462" s="15"/>
      <c r="Q1462" s="15"/>
      <c r="R1462" s="17"/>
      <c r="S1462" s="17"/>
      <c r="T1462" s="17"/>
      <c r="U1462" s="39"/>
      <c r="V1462" s="17"/>
      <c r="W1462" s="17"/>
    </row>
    <row r="1463" spans="4:23" ht="13.5">
      <c r="D1463" s="17"/>
      <c r="E1463" s="17"/>
      <c r="G1463" s="39"/>
      <c r="H1463" s="17"/>
      <c r="I1463" s="17"/>
      <c r="O1463" s="100"/>
      <c r="P1463" s="15"/>
      <c r="Q1463" s="15"/>
      <c r="R1463" s="17"/>
      <c r="S1463" s="17"/>
      <c r="T1463" s="17"/>
      <c r="U1463" s="39"/>
      <c r="V1463" s="17"/>
      <c r="W1463" s="17"/>
    </row>
    <row r="1464" spans="4:23" ht="13.5">
      <c r="D1464" s="17"/>
      <c r="E1464" s="17"/>
      <c r="G1464" s="39"/>
      <c r="H1464" s="17"/>
      <c r="I1464" s="17"/>
      <c r="O1464" s="100"/>
      <c r="P1464" s="15"/>
      <c r="Q1464" s="15"/>
      <c r="R1464" s="17"/>
      <c r="S1464" s="17"/>
      <c r="T1464" s="17"/>
      <c r="U1464" s="39"/>
      <c r="V1464" s="17"/>
      <c r="W1464" s="17"/>
    </row>
    <row r="1465" spans="4:23" ht="13.5">
      <c r="D1465" s="17"/>
      <c r="E1465" s="17"/>
      <c r="G1465" s="39"/>
      <c r="H1465" s="17"/>
      <c r="I1465" s="17"/>
      <c r="O1465" s="100"/>
      <c r="P1465" s="15"/>
      <c r="Q1465" s="15"/>
      <c r="R1465" s="17"/>
      <c r="S1465" s="17"/>
      <c r="T1465" s="17"/>
      <c r="U1465" s="39"/>
      <c r="V1465" s="17"/>
      <c r="W1465" s="17"/>
    </row>
    <row r="1466" spans="4:23" ht="13.5">
      <c r="D1466" s="17"/>
      <c r="E1466" s="17"/>
      <c r="G1466" s="39"/>
      <c r="H1466" s="17"/>
      <c r="I1466" s="17"/>
      <c r="O1466" s="100"/>
      <c r="P1466" s="15"/>
      <c r="Q1466" s="15"/>
      <c r="R1466" s="17"/>
      <c r="S1466" s="17"/>
      <c r="T1466" s="17"/>
      <c r="U1466" s="39"/>
      <c r="V1466" s="17"/>
      <c r="W1466" s="17"/>
    </row>
    <row r="1467" spans="4:23" ht="13.5">
      <c r="D1467" s="17"/>
      <c r="E1467" s="17"/>
      <c r="G1467" s="39"/>
      <c r="H1467" s="17"/>
      <c r="I1467" s="17"/>
      <c r="O1467" s="100"/>
      <c r="P1467" s="15"/>
      <c r="Q1467" s="15"/>
      <c r="R1467" s="17"/>
      <c r="S1467" s="17"/>
      <c r="T1467" s="17"/>
      <c r="U1467" s="39"/>
      <c r="V1467" s="17"/>
      <c r="W1467" s="17"/>
    </row>
    <row r="1468" spans="4:23" ht="13.5">
      <c r="D1468" s="41"/>
      <c r="G1468" s="39"/>
      <c r="O1468" s="100"/>
      <c r="P1468" s="15"/>
      <c r="Q1468" s="15"/>
      <c r="R1468" s="41"/>
      <c r="S1468" s="41"/>
      <c r="T1468" s="17"/>
      <c r="U1468" s="39"/>
      <c r="V1468" s="41"/>
      <c r="W1468" s="41"/>
    </row>
    <row r="1469" spans="4:23" ht="13.5">
      <c r="D1469" s="17"/>
      <c r="E1469" s="17"/>
      <c r="G1469" s="39"/>
      <c r="H1469" s="17"/>
      <c r="I1469" s="17"/>
      <c r="O1469" s="100"/>
      <c r="P1469" s="15"/>
      <c r="Q1469" s="15"/>
      <c r="R1469" s="17"/>
      <c r="S1469" s="17"/>
      <c r="T1469" s="17"/>
      <c r="U1469" s="39"/>
      <c r="V1469" s="17"/>
      <c r="W1469" s="17"/>
    </row>
    <row r="1470" spans="4:23" ht="13.5">
      <c r="D1470" s="41"/>
      <c r="O1470" s="100"/>
      <c r="P1470" s="15"/>
      <c r="Q1470" s="15"/>
      <c r="R1470" s="41"/>
      <c r="S1470" s="41"/>
      <c r="T1470" s="17"/>
      <c r="U1470" s="40"/>
      <c r="V1470" s="41"/>
      <c r="W1470" s="41"/>
    </row>
    <row r="1471" spans="4:23" ht="13.5">
      <c r="D1471" s="41"/>
      <c r="G1471" s="39"/>
      <c r="O1471" s="100"/>
      <c r="P1471" s="15"/>
      <c r="Q1471" s="15"/>
      <c r="R1471" s="41"/>
      <c r="S1471" s="41"/>
      <c r="T1471" s="17"/>
      <c r="U1471" s="39"/>
      <c r="V1471" s="41"/>
      <c r="W1471" s="41"/>
    </row>
    <row r="1472" spans="4:23" ht="13.5">
      <c r="D1472" s="17"/>
      <c r="E1472" s="17"/>
      <c r="G1472" s="39"/>
      <c r="H1472" s="17"/>
      <c r="I1472" s="17"/>
      <c r="O1472" s="100"/>
      <c r="P1472" s="15"/>
      <c r="Q1472" s="15"/>
      <c r="R1472" s="17"/>
      <c r="S1472" s="17"/>
      <c r="T1472" s="17"/>
      <c r="U1472" s="39"/>
      <c r="V1472" s="17"/>
      <c r="W1472" s="17"/>
    </row>
    <row r="1473" spans="4:23" ht="13.5">
      <c r="D1473" s="17"/>
      <c r="E1473" s="17"/>
      <c r="G1473" s="39"/>
      <c r="H1473" s="17"/>
      <c r="I1473" s="17"/>
      <c r="O1473" s="100"/>
      <c r="P1473" s="15"/>
      <c r="Q1473" s="15"/>
      <c r="R1473" s="17"/>
      <c r="S1473" s="17"/>
      <c r="T1473" s="17"/>
      <c r="U1473" s="39"/>
      <c r="V1473" s="17"/>
      <c r="W1473" s="17"/>
    </row>
    <row r="1474" spans="4:23" ht="13.5">
      <c r="D1474" s="17"/>
      <c r="E1474" s="17"/>
      <c r="G1474" s="39"/>
      <c r="H1474" s="17"/>
      <c r="I1474" s="17"/>
      <c r="O1474" s="100"/>
      <c r="P1474" s="15"/>
      <c r="Q1474" s="15"/>
      <c r="R1474" s="17"/>
      <c r="S1474" s="17"/>
      <c r="T1474" s="17"/>
      <c r="U1474" s="39"/>
      <c r="V1474" s="17"/>
      <c r="W1474" s="17"/>
    </row>
    <row r="1475" spans="4:23" ht="13.5">
      <c r="D1475" s="17"/>
      <c r="E1475" s="17"/>
      <c r="G1475" s="39"/>
      <c r="H1475" s="17"/>
      <c r="I1475" s="17"/>
      <c r="O1475" s="100"/>
      <c r="P1475" s="15"/>
      <c r="Q1475" s="15"/>
      <c r="R1475" s="17"/>
      <c r="S1475" s="17"/>
      <c r="T1475" s="17"/>
      <c r="U1475" s="39"/>
      <c r="V1475" s="17"/>
      <c r="W1475" s="17"/>
    </row>
    <row r="1476" spans="4:23" ht="13.5">
      <c r="D1476" s="17"/>
      <c r="E1476" s="17"/>
      <c r="G1476" s="39"/>
      <c r="H1476" s="17"/>
      <c r="I1476" s="17"/>
      <c r="O1476" s="100"/>
      <c r="P1476" s="15"/>
      <c r="Q1476" s="15"/>
      <c r="R1476" s="17"/>
      <c r="S1476" s="17"/>
      <c r="T1476" s="17"/>
      <c r="U1476" s="39"/>
      <c r="V1476" s="17"/>
      <c r="W1476" s="17"/>
    </row>
    <row r="1477" spans="4:23" ht="13.5">
      <c r="D1477" s="17"/>
      <c r="E1477" s="17"/>
      <c r="G1477" s="39"/>
      <c r="H1477" s="17"/>
      <c r="I1477" s="17"/>
      <c r="O1477" s="100"/>
      <c r="P1477" s="15"/>
      <c r="Q1477" s="15"/>
      <c r="R1477" s="17"/>
      <c r="S1477" s="17"/>
      <c r="T1477" s="17"/>
      <c r="U1477" s="39"/>
      <c r="V1477" s="17"/>
      <c r="W1477" s="17"/>
    </row>
    <row r="1478" spans="4:23" ht="13.5">
      <c r="D1478" s="41"/>
      <c r="O1478" s="100"/>
      <c r="P1478" s="15"/>
      <c r="Q1478" s="15"/>
      <c r="R1478" s="41"/>
      <c r="S1478" s="41"/>
      <c r="T1478" s="17"/>
      <c r="U1478" s="40"/>
      <c r="V1478" s="41"/>
      <c r="W1478" s="41"/>
    </row>
    <row r="1479" spans="4:23" ht="13.5">
      <c r="D1479" s="41"/>
      <c r="O1479" s="100"/>
      <c r="P1479" s="15"/>
      <c r="Q1479" s="15"/>
      <c r="R1479" s="41"/>
      <c r="S1479" s="41"/>
      <c r="T1479" s="17"/>
      <c r="U1479" s="40"/>
      <c r="V1479" s="41"/>
      <c r="W1479" s="41"/>
    </row>
    <row r="1480" spans="4:23" ht="13.5">
      <c r="D1480" s="17"/>
      <c r="E1480" s="17"/>
      <c r="H1480" s="17"/>
      <c r="I1480" s="17"/>
      <c r="O1480" s="100"/>
      <c r="P1480" s="15"/>
      <c r="Q1480" s="15"/>
      <c r="R1480" s="17"/>
      <c r="S1480" s="17"/>
      <c r="T1480" s="17"/>
      <c r="U1480" s="40"/>
      <c r="V1480" s="17"/>
      <c r="W1480" s="17"/>
    </row>
    <row r="1481" spans="4:23" ht="13.5">
      <c r="D1481" s="17"/>
      <c r="E1481" s="17"/>
      <c r="G1481" s="39"/>
      <c r="H1481" s="17"/>
      <c r="I1481" s="17"/>
      <c r="O1481" s="100"/>
      <c r="P1481" s="15"/>
      <c r="Q1481" s="15"/>
      <c r="R1481" s="17"/>
      <c r="S1481" s="17"/>
      <c r="T1481" s="17"/>
      <c r="U1481" s="39"/>
      <c r="V1481" s="17"/>
      <c r="W1481" s="17"/>
    </row>
    <row r="1482" spans="4:23" ht="13.5">
      <c r="D1482" s="17"/>
      <c r="E1482" s="17"/>
      <c r="G1482" s="39"/>
      <c r="H1482" s="17"/>
      <c r="I1482" s="17"/>
      <c r="O1482" s="100"/>
      <c r="P1482" s="15"/>
      <c r="Q1482" s="15"/>
      <c r="R1482" s="17"/>
      <c r="S1482" s="17"/>
      <c r="T1482" s="17"/>
      <c r="U1482" s="39"/>
      <c r="V1482" s="17"/>
      <c r="W1482" s="17"/>
    </row>
    <row r="1483" spans="4:23" ht="13.5">
      <c r="D1483" s="17"/>
      <c r="E1483" s="17"/>
      <c r="G1483" s="39"/>
      <c r="H1483" s="17"/>
      <c r="I1483" s="17"/>
      <c r="O1483" s="100"/>
      <c r="P1483" s="15"/>
      <c r="Q1483" s="15"/>
      <c r="R1483" s="17"/>
      <c r="S1483" s="17"/>
      <c r="T1483" s="17"/>
      <c r="U1483" s="39"/>
      <c r="V1483" s="17"/>
      <c r="W1483" s="17"/>
    </row>
    <row r="1484" spans="4:23" ht="13.5">
      <c r="D1484" s="17"/>
      <c r="E1484" s="17"/>
      <c r="G1484" s="39"/>
      <c r="H1484" s="17"/>
      <c r="I1484" s="17"/>
      <c r="O1484" s="100"/>
      <c r="P1484" s="15"/>
      <c r="Q1484" s="15"/>
      <c r="R1484" s="17"/>
      <c r="S1484" s="17"/>
      <c r="T1484" s="17"/>
      <c r="U1484" s="39"/>
      <c r="V1484" s="17"/>
      <c r="W1484" s="17"/>
    </row>
    <row r="1485" spans="4:23" ht="13.5">
      <c r="D1485" s="17"/>
      <c r="E1485" s="17"/>
      <c r="G1485" s="39"/>
      <c r="H1485" s="17"/>
      <c r="I1485" s="17"/>
      <c r="O1485" s="100"/>
      <c r="P1485" s="15"/>
      <c r="Q1485" s="15"/>
      <c r="R1485" s="17"/>
      <c r="S1485" s="17"/>
      <c r="T1485" s="17"/>
      <c r="U1485" s="39"/>
      <c r="V1485" s="17"/>
      <c r="W1485" s="17"/>
    </row>
    <row r="1486" spans="4:23" ht="13.5">
      <c r="D1486" s="17"/>
      <c r="E1486" s="17"/>
      <c r="G1486" s="39"/>
      <c r="H1486" s="17"/>
      <c r="I1486" s="17"/>
      <c r="O1486" s="100"/>
      <c r="P1486" s="15"/>
      <c r="Q1486" s="15"/>
      <c r="R1486" s="17"/>
      <c r="S1486" s="17"/>
      <c r="T1486" s="17"/>
      <c r="U1486" s="39"/>
      <c r="V1486" s="17"/>
      <c r="W1486" s="17"/>
    </row>
    <row r="1487" spans="4:23" ht="13.5">
      <c r="D1487" s="17"/>
      <c r="E1487" s="17"/>
      <c r="G1487" s="39"/>
      <c r="H1487" s="17"/>
      <c r="I1487" s="17"/>
      <c r="O1487" s="100"/>
      <c r="P1487" s="15"/>
      <c r="Q1487" s="15"/>
      <c r="R1487" s="17"/>
      <c r="S1487" s="17"/>
      <c r="T1487" s="17"/>
      <c r="U1487" s="39"/>
      <c r="V1487" s="17"/>
      <c r="W1487" s="17"/>
    </row>
    <row r="1488" spans="4:23" ht="13.5">
      <c r="D1488" s="17"/>
      <c r="E1488" s="17"/>
      <c r="G1488" s="39"/>
      <c r="H1488" s="17"/>
      <c r="I1488" s="17"/>
      <c r="O1488" s="100"/>
      <c r="P1488" s="15"/>
      <c r="Q1488" s="15"/>
      <c r="R1488" s="17"/>
      <c r="S1488" s="17"/>
      <c r="T1488" s="17"/>
      <c r="U1488" s="39"/>
      <c r="V1488" s="17"/>
      <c r="W1488" s="17"/>
    </row>
    <row r="1489" spans="4:23" ht="13.5">
      <c r="D1489" s="17"/>
      <c r="E1489" s="17"/>
      <c r="G1489" s="39"/>
      <c r="H1489" s="17"/>
      <c r="I1489" s="17"/>
      <c r="O1489" s="100"/>
      <c r="P1489" s="15"/>
      <c r="Q1489" s="15"/>
      <c r="R1489" s="17"/>
      <c r="S1489" s="17"/>
      <c r="T1489" s="17"/>
      <c r="U1489" s="39"/>
      <c r="V1489" s="17"/>
      <c r="W1489" s="17"/>
    </row>
    <row r="1490" spans="4:23" ht="13.5">
      <c r="D1490" s="17"/>
      <c r="E1490" s="17"/>
      <c r="G1490" s="39"/>
      <c r="H1490" s="17"/>
      <c r="I1490" s="17"/>
      <c r="O1490" s="100"/>
      <c r="P1490" s="15"/>
      <c r="Q1490" s="15"/>
      <c r="R1490" s="17"/>
      <c r="S1490" s="17"/>
      <c r="T1490" s="17"/>
      <c r="U1490" s="39"/>
      <c r="V1490" s="17"/>
      <c r="W1490" s="17"/>
    </row>
    <row r="1491" spans="4:23" ht="13.5">
      <c r="D1491" s="17"/>
      <c r="E1491" s="17"/>
      <c r="G1491" s="39"/>
      <c r="H1491" s="17"/>
      <c r="I1491" s="17"/>
      <c r="O1491" s="100"/>
      <c r="P1491" s="15"/>
      <c r="Q1491" s="15"/>
      <c r="R1491" s="17"/>
      <c r="S1491" s="17"/>
      <c r="T1491" s="17"/>
      <c r="U1491" s="39"/>
      <c r="V1491" s="17"/>
      <c r="W1491" s="17"/>
    </row>
    <row r="1492" spans="4:23" ht="13.5">
      <c r="D1492" s="41"/>
      <c r="O1492" s="100"/>
      <c r="P1492" s="15"/>
      <c r="Q1492" s="15"/>
      <c r="R1492" s="41"/>
      <c r="S1492" s="41"/>
      <c r="T1492" s="17"/>
      <c r="U1492" s="40"/>
      <c r="V1492" s="41"/>
      <c r="W1492" s="41"/>
    </row>
    <row r="1493" spans="4:23" ht="13.5">
      <c r="D1493" s="17"/>
      <c r="E1493" s="17"/>
      <c r="G1493" s="39"/>
      <c r="H1493" s="17"/>
      <c r="I1493" s="17"/>
      <c r="O1493" s="100"/>
      <c r="P1493" s="15"/>
      <c r="Q1493" s="15"/>
      <c r="R1493" s="17"/>
      <c r="S1493" s="17"/>
      <c r="T1493" s="17"/>
      <c r="U1493" s="39"/>
      <c r="V1493" s="17"/>
      <c r="W1493" s="17"/>
    </row>
    <row r="1494" spans="4:23" ht="13.5">
      <c r="D1494" s="41"/>
      <c r="G1494" s="39"/>
      <c r="O1494" s="100"/>
      <c r="P1494" s="15"/>
      <c r="Q1494" s="15"/>
      <c r="R1494" s="41"/>
      <c r="S1494" s="41"/>
      <c r="T1494" s="17"/>
      <c r="U1494" s="39"/>
      <c r="V1494" s="41"/>
      <c r="W1494" s="41"/>
    </row>
    <row r="1495" spans="4:23" ht="13.5">
      <c r="D1495" s="41"/>
      <c r="O1495" s="100"/>
      <c r="P1495" s="15"/>
      <c r="Q1495" s="15"/>
      <c r="R1495" s="41"/>
      <c r="S1495" s="41"/>
      <c r="T1495" s="17"/>
      <c r="U1495" s="40"/>
      <c r="V1495" s="41"/>
      <c r="W1495" s="41"/>
    </row>
    <row r="1496" spans="4:23" ht="13.5">
      <c r="D1496" s="41"/>
      <c r="G1496" s="39"/>
      <c r="O1496" s="100"/>
      <c r="P1496" s="15"/>
      <c r="Q1496" s="15"/>
      <c r="R1496" s="41"/>
      <c r="S1496" s="41"/>
      <c r="T1496" s="17"/>
      <c r="U1496" s="39"/>
      <c r="V1496" s="41"/>
      <c r="W1496" s="41"/>
    </row>
    <row r="1497" spans="4:23" ht="13.5">
      <c r="D1497" s="41"/>
      <c r="G1497" s="39"/>
      <c r="O1497" s="100"/>
      <c r="P1497" s="15"/>
      <c r="Q1497" s="15"/>
      <c r="R1497" s="41"/>
      <c r="S1497" s="41"/>
      <c r="T1497" s="17"/>
      <c r="U1497" s="39"/>
      <c r="V1497" s="41"/>
      <c r="W1497" s="41"/>
    </row>
    <row r="1498" spans="4:23" ht="13.5">
      <c r="D1498" s="41"/>
      <c r="G1498" s="39"/>
      <c r="O1498" s="100"/>
      <c r="P1498" s="15"/>
      <c r="Q1498" s="15"/>
      <c r="R1498" s="41"/>
      <c r="S1498" s="41"/>
      <c r="T1498" s="17"/>
      <c r="U1498" s="39"/>
      <c r="V1498" s="41"/>
      <c r="W1498" s="41"/>
    </row>
    <row r="1499" spans="4:23" ht="13.5">
      <c r="D1499" s="17"/>
      <c r="E1499" s="17"/>
      <c r="G1499" s="39"/>
      <c r="H1499" s="17"/>
      <c r="I1499" s="17"/>
      <c r="O1499" s="100"/>
      <c r="P1499" s="15"/>
      <c r="Q1499" s="15"/>
      <c r="R1499" s="17"/>
      <c r="S1499" s="17"/>
      <c r="T1499" s="17"/>
      <c r="U1499" s="39"/>
      <c r="V1499" s="17"/>
      <c r="W1499" s="17"/>
    </row>
    <row r="1500" spans="4:23" ht="13.5">
      <c r="D1500" s="41"/>
      <c r="O1500" s="100"/>
      <c r="P1500" s="15"/>
      <c r="Q1500" s="15"/>
      <c r="R1500" s="41"/>
      <c r="S1500" s="41"/>
      <c r="T1500" s="17"/>
      <c r="U1500" s="40"/>
      <c r="V1500" s="41"/>
      <c r="W1500" s="41"/>
    </row>
    <row r="1501" spans="4:23" ht="13.5">
      <c r="D1501" s="17"/>
      <c r="E1501" s="17"/>
      <c r="G1501" s="39"/>
      <c r="H1501" s="17"/>
      <c r="I1501" s="17"/>
      <c r="O1501" s="100"/>
      <c r="P1501" s="15"/>
      <c r="Q1501" s="15"/>
      <c r="R1501" s="17"/>
      <c r="S1501" s="17"/>
      <c r="T1501" s="17"/>
      <c r="U1501" s="39"/>
      <c r="V1501" s="17"/>
      <c r="W1501" s="17"/>
    </row>
    <row r="1502" spans="4:23" ht="13.5">
      <c r="D1502" s="17"/>
      <c r="E1502" s="17"/>
      <c r="G1502" s="39"/>
      <c r="H1502" s="17"/>
      <c r="I1502" s="17"/>
      <c r="O1502" s="100"/>
      <c r="P1502" s="15"/>
      <c r="Q1502" s="15"/>
      <c r="R1502" s="17"/>
      <c r="S1502" s="17"/>
      <c r="T1502" s="17"/>
      <c r="U1502" s="39"/>
      <c r="V1502" s="17"/>
      <c r="W1502" s="17"/>
    </row>
    <row r="1503" spans="4:23" ht="13.5">
      <c r="D1503" s="41"/>
      <c r="G1503" s="39"/>
      <c r="O1503" s="100"/>
      <c r="P1503" s="15"/>
      <c r="Q1503" s="15"/>
      <c r="R1503" s="41"/>
      <c r="S1503" s="41"/>
      <c r="T1503" s="17"/>
      <c r="U1503" s="39"/>
      <c r="V1503" s="41"/>
      <c r="W1503" s="41"/>
    </row>
    <row r="1504" spans="4:23" ht="13.5">
      <c r="D1504" s="41"/>
      <c r="G1504" s="39"/>
      <c r="O1504" s="100"/>
      <c r="P1504" s="15"/>
      <c r="Q1504" s="15"/>
      <c r="R1504" s="41"/>
      <c r="S1504" s="41"/>
      <c r="T1504" s="17"/>
      <c r="U1504" s="39"/>
      <c r="V1504" s="41"/>
      <c r="W1504" s="41"/>
    </row>
    <row r="1505" spans="4:23" ht="13.5">
      <c r="D1505" s="17"/>
      <c r="E1505" s="17"/>
      <c r="G1505" s="39"/>
      <c r="H1505" s="17"/>
      <c r="I1505" s="17"/>
      <c r="O1505" s="100"/>
      <c r="P1505" s="15"/>
      <c r="Q1505" s="15"/>
      <c r="R1505" s="17"/>
      <c r="S1505" s="17"/>
      <c r="T1505" s="17"/>
      <c r="U1505" s="39"/>
      <c r="V1505" s="17"/>
      <c r="W1505" s="17"/>
    </row>
    <row r="1506" spans="4:23" ht="13.5">
      <c r="D1506" s="41"/>
      <c r="G1506" s="39"/>
      <c r="O1506" s="100"/>
      <c r="P1506" s="15"/>
      <c r="Q1506" s="15"/>
      <c r="R1506" s="41"/>
      <c r="S1506" s="41"/>
      <c r="T1506" s="17"/>
      <c r="U1506" s="39"/>
      <c r="V1506" s="41"/>
      <c r="W1506" s="41"/>
    </row>
    <row r="1507" spans="4:23" ht="13.5">
      <c r="D1507" s="41"/>
      <c r="G1507" s="39"/>
      <c r="O1507" s="100"/>
      <c r="P1507" s="15"/>
      <c r="Q1507" s="15"/>
      <c r="R1507" s="41"/>
      <c r="S1507" s="41"/>
      <c r="T1507" s="17"/>
      <c r="U1507" s="39"/>
      <c r="V1507" s="41"/>
      <c r="W1507" s="41"/>
    </row>
    <row r="1508" spans="4:23" ht="13.5">
      <c r="D1508" s="41"/>
      <c r="G1508" s="39"/>
      <c r="O1508" s="100"/>
      <c r="P1508" s="15"/>
      <c r="Q1508" s="15"/>
      <c r="R1508" s="41"/>
      <c r="S1508" s="41"/>
      <c r="T1508" s="17"/>
      <c r="U1508" s="39"/>
      <c r="V1508" s="41"/>
      <c r="W1508" s="41"/>
    </row>
    <row r="1509" spans="4:23" ht="13.5">
      <c r="D1509" s="17"/>
      <c r="E1509" s="17"/>
      <c r="G1509" s="39"/>
      <c r="H1509" s="17"/>
      <c r="I1509" s="17"/>
      <c r="O1509" s="100"/>
      <c r="P1509" s="15"/>
      <c r="Q1509" s="15"/>
      <c r="R1509" s="17"/>
      <c r="S1509" s="17"/>
      <c r="T1509" s="17"/>
      <c r="U1509" s="39"/>
      <c r="V1509" s="17"/>
      <c r="W1509" s="17"/>
    </row>
    <row r="1510" spans="4:23" ht="13.5">
      <c r="D1510" s="17"/>
      <c r="E1510" s="17"/>
      <c r="G1510" s="39"/>
      <c r="H1510" s="17"/>
      <c r="I1510" s="17"/>
      <c r="O1510" s="100"/>
      <c r="P1510" s="15"/>
      <c r="Q1510" s="15"/>
      <c r="R1510" s="17"/>
      <c r="S1510" s="17"/>
      <c r="T1510" s="17"/>
      <c r="U1510" s="39"/>
      <c r="V1510" s="17"/>
      <c r="W1510" s="17"/>
    </row>
    <row r="1511" spans="4:23" ht="13.5">
      <c r="D1511" s="17"/>
      <c r="E1511" s="17"/>
      <c r="G1511" s="39"/>
      <c r="H1511" s="17"/>
      <c r="I1511" s="17"/>
      <c r="O1511" s="100"/>
      <c r="P1511" s="15"/>
      <c r="Q1511" s="15"/>
      <c r="R1511" s="17"/>
      <c r="S1511" s="17"/>
      <c r="T1511" s="17"/>
      <c r="U1511" s="39"/>
      <c r="V1511" s="17"/>
      <c r="W1511" s="17"/>
    </row>
    <row r="1512" spans="4:23" ht="13.5">
      <c r="D1512" s="17"/>
      <c r="E1512" s="17"/>
      <c r="G1512" s="39"/>
      <c r="H1512" s="17"/>
      <c r="I1512" s="17"/>
      <c r="O1512" s="100"/>
      <c r="P1512" s="15"/>
      <c r="Q1512" s="15"/>
      <c r="R1512" s="17"/>
      <c r="S1512" s="17"/>
      <c r="T1512" s="17"/>
      <c r="U1512" s="39"/>
      <c r="V1512" s="17"/>
      <c r="W1512" s="17"/>
    </row>
    <row r="1513" spans="4:23" ht="13.5">
      <c r="D1513" s="41"/>
      <c r="G1513" s="39"/>
      <c r="O1513" s="100"/>
      <c r="P1513" s="15"/>
      <c r="Q1513" s="15"/>
      <c r="R1513" s="41"/>
      <c r="S1513" s="41"/>
      <c r="T1513" s="17"/>
      <c r="U1513" s="39"/>
      <c r="V1513" s="41"/>
      <c r="W1513" s="41"/>
    </row>
    <row r="1514" spans="4:23" ht="13.5">
      <c r="D1514" s="41"/>
      <c r="G1514" s="39"/>
      <c r="O1514" s="100"/>
      <c r="P1514" s="15"/>
      <c r="Q1514" s="15"/>
      <c r="R1514" s="41"/>
      <c r="S1514" s="41"/>
      <c r="T1514" s="17"/>
      <c r="U1514" s="39"/>
      <c r="V1514" s="41"/>
      <c r="W1514" s="41"/>
    </row>
    <row r="1515" spans="4:23" ht="13.5">
      <c r="D1515" s="17"/>
      <c r="E1515" s="17"/>
      <c r="G1515" s="39"/>
      <c r="H1515" s="17"/>
      <c r="I1515" s="17"/>
      <c r="O1515" s="100"/>
      <c r="P1515" s="15"/>
      <c r="Q1515" s="15"/>
      <c r="R1515" s="17"/>
      <c r="S1515" s="17"/>
      <c r="T1515" s="17"/>
      <c r="U1515" s="39"/>
      <c r="V1515" s="17"/>
      <c r="W1515" s="17"/>
    </row>
    <row r="1516" spans="4:23" ht="13.5">
      <c r="D1516" s="41"/>
      <c r="G1516" s="39"/>
      <c r="O1516" s="100"/>
      <c r="P1516" s="15"/>
      <c r="Q1516" s="15"/>
      <c r="R1516" s="41"/>
      <c r="S1516" s="41"/>
      <c r="T1516" s="17"/>
      <c r="U1516" s="39"/>
      <c r="V1516" s="41"/>
      <c r="W1516" s="41"/>
    </row>
    <row r="1517" spans="4:23" ht="13.5">
      <c r="D1517" s="17"/>
      <c r="E1517" s="17"/>
      <c r="G1517" s="39"/>
      <c r="H1517" s="17"/>
      <c r="I1517" s="17"/>
      <c r="O1517" s="100"/>
      <c r="P1517" s="15"/>
      <c r="Q1517" s="15"/>
      <c r="R1517" s="17"/>
      <c r="S1517" s="17"/>
      <c r="T1517" s="17"/>
      <c r="U1517" s="39"/>
      <c r="V1517" s="17"/>
      <c r="W1517" s="17"/>
    </row>
    <row r="1518" spans="4:23" ht="13.5">
      <c r="D1518" s="17"/>
      <c r="E1518" s="17"/>
      <c r="G1518" s="39"/>
      <c r="H1518" s="17"/>
      <c r="I1518" s="17"/>
      <c r="O1518" s="100"/>
      <c r="P1518" s="15"/>
      <c r="Q1518" s="15"/>
      <c r="R1518" s="17"/>
      <c r="S1518" s="17"/>
      <c r="T1518" s="17"/>
      <c r="U1518" s="39"/>
      <c r="V1518" s="17"/>
      <c r="W1518" s="17"/>
    </row>
    <row r="1519" spans="4:23" ht="13.5">
      <c r="D1519" s="17"/>
      <c r="E1519" s="17"/>
      <c r="G1519" s="39"/>
      <c r="H1519" s="17"/>
      <c r="I1519" s="17"/>
      <c r="O1519" s="100"/>
      <c r="P1519" s="15"/>
      <c r="Q1519" s="15"/>
      <c r="R1519" s="17"/>
      <c r="S1519" s="17"/>
      <c r="T1519" s="17"/>
      <c r="U1519" s="39"/>
      <c r="V1519" s="17"/>
      <c r="W1519" s="17"/>
    </row>
    <row r="1520" spans="4:23" ht="13.5">
      <c r="D1520" s="17"/>
      <c r="E1520" s="17"/>
      <c r="H1520" s="17"/>
      <c r="I1520" s="17"/>
      <c r="O1520" s="100"/>
      <c r="P1520" s="15"/>
      <c r="Q1520" s="15"/>
      <c r="R1520" s="17"/>
      <c r="S1520" s="17"/>
      <c r="T1520" s="17"/>
      <c r="U1520" s="40"/>
      <c r="V1520" s="17"/>
      <c r="W1520" s="17"/>
    </row>
    <row r="1521" spans="4:23" ht="13.5">
      <c r="D1521" s="41"/>
      <c r="G1521" s="39"/>
      <c r="O1521" s="100"/>
      <c r="P1521" s="15"/>
      <c r="Q1521" s="15"/>
      <c r="R1521" s="41"/>
      <c r="S1521" s="41"/>
      <c r="T1521" s="17"/>
      <c r="U1521" s="39"/>
      <c r="V1521" s="41"/>
      <c r="W1521" s="41"/>
    </row>
    <row r="1522" spans="4:23" ht="13.5">
      <c r="D1522" s="17"/>
      <c r="E1522" s="17"/>
      <c r="G1522" s="39"/>
      <c r="H1522" s="17"/>
      <c r="I1522" s="17"/>
      <c r="O1522" s="100"/>
      <c r="P1522" s="15"/>
      <c r="Q1522" s="15"/>
      <c r="R1522" s="17"/>
      <c r="S1522" s="17"/>
      <c r="T1522" s="17"/>
      <c r="U1522" s="39"/>
      <c r="V1522" s="17"/>
      <c r="W1522" s="17"/>
    </row>
    <row r="1523" spans="4:23" ht="13.5">
      <c r="D1523" s="41"/>
      <c r="G1523" s="39"/>
      <c r="O1523" s="100"/>
      <c r="P1523" s="15"/>
      <c r="Q1523" s="15"/>
      <c r="R1523" s="41"/>
      <c r="S1523" s="41"/>
      <c r="T1523" s="17"/>
      <c r="U1523" s="39"/>
      <c r="V1523" s="41"/>
      <c r="W1523" s="41"/>
    </row>
    <row r="1524" spans="4:23" ht="13.5">
      <c r="D1524" s="41"/>
      <c r="G1524" s="39"/>
      <c r="O1524" s="100"/>
      <c r="P1524" s="15"/>
      <c r="Q1524" s="15"/>
      <c r="R1524" s="41"/>
      <c r="S1524" s="41"/>
      <c r="T1524" s="17"/>
      <c r="U1524" s="39"/>
      <c r="V1524" s="41"/>
      <c r="W1524" s="41"/>
    </row>
    <row r="1525" spans="4:23" ht="13.5">
      <c r="D1525" s="41"/>
      <c r="G1525" s="39"/>
      <c r="O1525" s="100"/>
      <c r="P1525" s="15"/>
      <c r="Q1525" s="15"/>
      <c r="R1525" s="41"/>
      <c r="S1525" s="41"/>
      <c r="T1525" s="17"/>
      <c r="U1525" s="39"/>
      <c r="V1525" s="41"/>
      <c r="W1525" s="41"/>
    </row>
    <row r="1526" spans="4:23" ht="13.5">
      <c r="D1526" s="41"/>
      <c r="O1526" s="100"/>
      <c r="P1526" s="15"/>
      <c r="Q1526" s="15"/>
      <c r="R1526" s="41"/>
      <c r="S1526" s="41"/>
      <c r="T1526" s="17"/>
      <c r="U1526" s="40"/>
      <c r="V1526" s="41"/>
      <c r="W1526" s="41"/>
    </row>
    <row r="1527" spans="4:23" ht="13.5">
      <c r="D1527" s="17"/>
      <c r="E1527" s="17"/>
      <c r="H1527" s="17"/>
      <c r="I1527" s="17"/>
      <c r="O1527" s="100"/>
      <c r="P1527" s="15"/>
      <c r="Q1527" s="15"/>
      <c r="R1527" s="17"/>
      <c r="S1527" s="17"/>
      <c r="T1527" s="17"/>
      <c r="U1527" s="40"/>
      <c r="V1527" s="17"/>
      <c r="W1527" s="17"/>
    </row>
    <row r="1528" spans="4:23" ht="13.5">
      <c r="D1528" s="17"/>
      <c r="E1528" s="17"/>
      <c r="H1528" s="17"/>
      <c r="I1528" s="17"/>
      <c r="O1528" s="100"/>
      <c r="P1528" s="15"/>
      <c r="Q1528" s="15"/>
      <c r="R1528" s="17"/>
      <c r="S1528" s="17"/>
      <c r="T1528" s="17"/>
      <c r="U1528" s="40"/>
      <c r="V1528" s="17"/>
      <c r="W1528" s="17"/>
    </row>
    <row r="1529" spans="4:23" ht="13.5">
      <c r="D1529" s="41"/>
      <c r="O1529" s="100"/>
      <c r="P1529" s="15"/>
      <c r="Q1529" s="15"/>
      <c r="R1529" s="41"/>
      <c r="S1529" s="41"/>
      <c r="T1529" s="17"/>
      <c r="U1529" s="40"/>
      <c r="V1529" s="41"/>
      <c r="W1529" s="41"/>
    </row>
    <row r="1530" spans="4:23" ht="13.5">
      <c r="D1530" s="17"/>
      <c r="E1530" s="17"/>
      <c r="H1530" s="17"/>
      <c r="I1530" s="17"/>
      <c r="O1530" s="100"/>
      <c r="P1530" s="15"/>
      <c r="Q1530" s="15"/>
      <c r="R1530" s="17"/>
      <c r="S1530" s="17"/>
      <c r="T1530" s="17"/>
      <c r="U1530" s="40"/>
      <c r="V1530" s="17"/>
      <c r="W1530" s="17"/>
    </row>
    <row r="1531" spans="4:23" ht="13.5">
      <c r="D1531" s="17"/>
      <c r="E1531" s="17"/>
      <c r="G1531" s="39"/>
      <c r="H1531" s="17"/>
      <c r="I1531" s="17"/>
      <c r="O1531" s="100"/>
      <c r="P1531" s="15"/>
      <c r="Q1531" s="15"/>
      <c r="R1531" s="17"/>
      <c r="S1531" s="17"/>
      <c r="T1531" s="17"/>
      <c r="U1531" s="39"/>
      <c r="V1531" s="17"/>
      <c r="W1531" s="17"/>
    </row>
    <row r="1532" spans="4:23" ht="13.5">
      <c r="D1532" s="17"/>
      <c r="E1532" s="17"/>
      <c r="H1532" s="17"/>
      <c r="I1532" s="17"/>
      <c r="O1532" s="100"/>
      <c r="P1532" s="15"/>
      <c r="Q1532" s="15"/>
      <c r="R1532" s="17"/>
      <c r="S1532" s="17"/>
      <c r="T1532" s="17"/>
      <c r="U1532" s="40"/>
      <c r="V1532" s="17"/>
      <c r="W1532" s="17"/>
    </row>
    <row r="1533" spans="4:23" ht="13.5">
      <c r="D1533" s="17"/>
      <c r="E1533" s="17"/>
      <c r="H1533" s="17"/>
      <c r="I1533" s="17"/>
      <c r="O1533" s="100"/>
      <c r="P1533" s="15"/>
      <c r="Q1533" s="15"/>
      <c r="R1533" s="17"/>
      <c r="S1533" s="17"/>
      <c r="T1533" s="17"/>
      <c r="U1533" s="40"/>
      <c r="V1533" s="17"/>
      <c r="W1533" s="17"/>
    </row>
    <row r="1534" spans="4:23" ht="13.5">
      <c r="D1534" s="41"/>
      <c r="O1534" s="100"/>
      <c r="P1534" s="15"/>
      <c r="Q1534" s="15"/>
      <c r="R1534" s="41"/>
      <c r="S1534" s="41"/>
      <c r="T1534" s="17"/>
      <c r="U1534" s="40"/>
      <c r="V1534" s="41"/>
      <c r="W1534" s="41"/>
    </row>
    <row r="1535" spans="4:23" ht="13.5">
      <c r="D1535" s="41"/>
      <c r="O1535" s="100"/>
      <c r="P1535" s="15"/>
      <c r="Q1535" s="15"/>
      <c r="R1535" s="41"/>
      <c r="S1535" s="41"/>
      <c r="T1535" s="17"/>
      <c r="U1535" s="40"/>
      <c r="V1535" s="41"/>
      <c r="W1535" s="41"/>
    </row>
    <row r="1536" spans="4:23" ht="13.5">
      <c r="D1536" s="41"/>
      <c r="O1536" s="100"/>
      <c r="P1536" s="15"/>
      <c r="Q1536" s="15"/>
      <c r="R1536" s="41"/>
      <c r="S1536" s="41"/>
      <c r="T1536" s="17"/>
      <c r="U1536" s="40"/>
      <c r="V1536" s="41"/>
      <c r="W1536" s="41"/>
    </row>
    <row r="1537" spans="4:23" ht="13.5">
      <c r="D1537" s="17"/>
      <c r="E1537" s="17"/>
      <c r="G1537" s="39"/>
      <c r="H1537" s="17"/>
      <c r="I1537" s="17"/>
      <c r="O1537" s="100"/>
      <c r="P1537" s="15"/>
      <c r="Q1537" s="15"/>
      <c r="R1537" s="17"/>
      <c r="S1537" s="17"/>
      <c r="T1537" s="17"/>
      <c r="U1537" s="39"/>
      <c r="V1537" s="17"/>
      <c r="W1537" s="17"/>
    </row>
    <row r="1538" spans="4:23" ht="13.5">
      <c r="D1538" s="41"/>
      <c r="G1538" s="39"/>
      <c r="O1538" s="100"/>
      <c r="P1538" s="15"/>
      <c r="Q1538" s="15"/>
      <c r="R1538" s="41"/>
      <c r="S1538" s="41"/>
      <c r="T1538" s="17"/>
      <c r="U1538" s="39"/>
      <c r="V1538" s="41"/>
      <c r="W1538" s="41"/>
    </row>
    <row r="1539" spans="4:23" ht="13.5">
      <c r="D1539" s="17"/>
      <c r="E1539" s="17"/>
      <c r="G1539" s="39"/>
      <c r="H1539" s="17"/>
      <c r="I1539" s="17"/>
      <c r="O1539" s="100"/>
      <c r="P1539" s="15"/>
      <c r="Q1539" s="15"/>
      <c r="R1539" s="17"/>
      <c r="S1539" s="17"/>
      <c r="T1539" s="17"/>
      <c r="U1539" s="39"/>
      <c r="V1539" s="17"/>
      <c r="W1539" s="17"/>
    </row>
    <row r="1540" spans="4:23" ht="13.5">
      <c r="D1540" s="17"/>
      <c r="E1540" s="17"/>
      <c r="G1540" s="39"/>
      <c r="H1540" s="17"/>
      <c r="I1540" s="17"/>
      <c r="O1540" s="100"/>
      <c r="P1540" s="15"/>
      <c r="Q1540" s="15"/>
      <c r="R1540" s="17"/>
      <c r="S1540" s="17"/>
      <c r="T1540" s="17"/>
      <c r="U1540" s="39"/>
      <c r="V1540" s="17"/>
      <c r="W1540" s="17"/>
    </row>
    <row r="1541" spans="4:23" ht="13.5">
      <c r="D1541" s="17"/>
      <c r="E1541" s="17"/>
      <c r="G1541" s="39"/>
      <c r="H1541" s="17"/>
      <c r="I1541" s="17"/>
      <c r="O1541" s="100"/>
      <c r="P1541" s="15"/>
      <c r="Q1541" s="15"/>
      <c r="R1541" s="17"/>
      <c r="S1541" s="17"/>
      <c r="T1541" s="17"/>
      <c r="U1541" s="39"/>
      <c r="V1541" s="17"/>
      <c r="W1541" s="17"/>
    </row>
    <row r="1542" spans="4:23" ht="13.5">
      <c r="D1542" s="41"/>
      <c r="G1542" s="39"/>
      <c r="H1542" s="17"/>
      <c r="I1542" s="17"/>
      <c r="O1542" s="100"/>
      <c r="P1542" s="15"/>
      <c r="Q1542" s="15"/>
      <c r="R1542" s="41"/>
      <c r="S1542" s="41"/>
      <c r="T1542" s="17"/>
      <c r="U1542" s="39"/>
      <c r="V1542" s="17"/>
      <c r="W1542" s="17"/>
    </row>
    <row r="1543" spans="4:23" ht="13.5">
      <c r="D1543" s="17"/>
      <c r="E1543" s="17"/>
      <c r="G1543" s="39"/>
      <c r="H1543" s="17"/>
      <c r="I1543" s="17"/>
      <c r="O1543" s="100"/>
      <c r="P1543" s="15"/>
      <c r="Q1543" s="15"/>
      <c r="R1543" s="17"/>
      <c r="S1543" s="17"/>
      <c r="T1543" s="17"/>
      <c r="U1543" s="39"/>
      <c r="V1543" s="17"/>
      <c r="W1543" s="17"/>
    </row>
    <row r="1544" spans="4:23" ht="13.5">
      <c r="D1544" s="17"/>
      <c r="E1544" s="17"/>
      <c r="H1544" s="17"/>
      <c r="I1544" s="17"/>
      <c r="O1544" s="100"/>
      <c r="P1544" s="15"/>
      <c r="Q1544" s="15"/>
      <c r="R1544" s="17"/>
      <c r="S1544" s="17"/>
      <c r="T1544" s="17"/>
      <c r="U1544" s="40"/>
      <c r="V1544" s="17"/>
      <c r="W1544" s="17"/>
    </row>
    <row r="1545" spans="4:23" ht="13.5">
      <c r="D1545" s="41"/>
      <c r="O1545" s="100"/>
      <c r="P1545" s="15"/>
      <c r="Q1545" s="15"/>
      <c r="R1545" s="41"/>
      <c r="S1545" s="41"/>
      <c r="T1545" s="17"/>
      <c r="U1545" s="40"/>
      <c r="V1545" s="41"/>
      <c r="W1545" s="41"/>
    </row>
    <row r="1546" spans="4:23" ht="13.5">
      <c r="D1546" s="17"/>
      <c r="E1546" s="17"/>
      <c r="H1546" s="17"/>
      <c r="I1546" s="17"/>
      <c r="O1546" s="100"/>
      <c r="P1546" s="15"/>
      <c r="Q1546" s="15"/>
      <c r="R1546" s="17"/>
      <c r="S1546" s="17"/>
      <c r="T1546" s="17"/>
      <c r="U1546" s="40"/>
      <c r="V1546" s="17"/>
      <c r="W1546" s="17"/>
    </row>
    <row r="1547" spans="4:23" ht="13.5">
      <c r="D1547" s="17"/>
      <c r="E1547" s="17"/>
      <c r="G1547" s="39"/>
      <c r="H1547" s="17"/>
      <c r="I1547" s="17"/>
      <c r="O1547" s="100"/>
      <c r="P1547" s="15"/>
      <c r="Q1547" s="15"/>
      <c r="R1547" s="17"/>
      <c r="S1547" s="17"/>
      <c r="T1547" s="17"/>
      <c r="U1547" s="39"/>
      <c r="V1547" s="17"/>
      <c r="W1547" s="17"/>
    </row>
    <row r="1548" spans="4:23" ht="13.5">
      <c r="D1548" s="41"/>
      <c r="G1548" s="39"/>
      <c r="O1548" s="100"/>
      <c r="P1548" s="15"/>
      <c r="Q1548" s="15"/>
      <c r="R1548" s="41"/>
      <c r="S1548" s="41"/>
      <c r="T1548" s="17"/>
      <c r="U1548" s="39"/>
      <c r="V1548" s="41"/>
      <c r="W1548" s="41"/>
    </row>
    <row r="1549" spans="4:23" ht="13.5">
      <c r="D1549" s="17"/>
      <c r="E1549" s="17"/>
      <c r="G1549" s="39"/>
      <c r="H1549" s="17"/>
      <c r="I1549" s="17"/>
      <c r="O1549" s="100"/>
      <c r="P1549" s="15"/>
      <c r="Q1549" s="15"/>
      <c r="R1549" s="17"/>
      <c r="S1549" s="17"/>
      <c r="T1549" s="17"/>
      <c r="U1549" s="39"/>
      <c r="V1549" s="17"/>
      <c r="W1549" s="17"/>
    </row>
    <row r="1550" spans="4:23" ht="13.5">
      <c r="D1550" s="17"/>
      <c r="E1550" s="17"/>
      <c r="G1550" s="39"/>
      <c r="H1550" s="17"/>
      <c r="I1550" s="17"/>
      <c r="O1550" s="100"/>
      <c r="P1550" s="15"/>
      <c r="Q1550" s="15"/>
      <c r="R1550" s="17"/>
      <c r="S1550" s="17"/>
      <c r="T1550" s="17"/>
      <c r="U1550" s="39"/>
      <c r="V1550" s="17"/>
      <c r="W1550" s="17"/>
    </row>
    <row r="1551" spans="4:23" ht="13.5">
      <c r="D1551" s="17"/>
      <c r="E1551" s="17"/>
      <c r="G1551" s="39"/>
      <c r="H1551" s="17"/>
      <c r="I1551" s="17"/>
      <c r="O1551" s="100"/>
      <c r="P1551" s="15"/>
      <c r="Q1551" s="15"/>
      <c r="R1551" s="17"/>
      <c r="S1551" s="17"/>
      <c r="T1551" s="17"/>
      <c r="U1551" s="39"/>
      <c r="V1551" s="17"/>
      <c r="W1551" s="17"/>
    </row>
    <row r="1552" spans="4:23" ht="13.5">
      <c r="D1552" s="41"/>
      <c r="G1552" s="39"/>
      <c r="O1552" s="100"/>
      <c r="P1552" s="15"/>
      <c r="Q1552" s="15"/>
      <c r="R1552" s="41"/>
      <c r="S1552" s="41"/>
      <c r="T1552" s="17"/>
      <c r="U1552" s="39"/>
      <c r="V1552" s="41"/>
      <c r="W1552" s="41"/>
    </row>
    <row r="1553" spans="4:23" ht="13.5">
      <c r="D1553" s="41"/>
      <c r="O1553" s="100"/>
      <c r="P1553" s="15"/>
      <c r="Q1553" s="15"/>
      <c r="R1553" s="41"/>
      <c r="S1553" s="41"/>
      <c r="T1553" s="17"/>
      <c r="U1553" s="40"/>
      <c r="V1553" s="41"/>
      <c r="W1553" s="41"/>
    </row>
    <row r="1554" spans="4:23" ht="13.5">
      <c r="D1554" s="41"/>
      <c r="O1554" s="100"/>
      <c r="P1554" s="15"/>
      <c r="Q1554" s="15"/>
      <c r="R1554" s="41"/>
      <c r="S1554" s="41"/>
      <c r="T1554" s="17"/>
      <c r="U1554" s="40"/>
      <c r="V1554" s="41"/>
      <c r="W1554" s="41"/>
    </row>
    <row r="1555" spans="4:23" ht="13.5">
      <c r="D1555" s="17"/>
      <c r="E1555" s="17"/>
      <c r="H1555" s="17"/>
      <c r="I1555" s="17"/>
      <c r="O1555" s="100"/>
      <c r="P1555" s="15"/>
      <c r="Q1555" s="15"/>
      <c r="R1555" s="17"/>
      <c r="S1555" s="17"/>
      <c r="T1555" s="17"/>
      <c r="U1555" s="40"/>
      <c r="V1555" s="17"/>
      <c r="W1555" s="17"/>
    </row>
    <row r="1556" spans="4:23" ht="13.5">
      <c r="D1556" s="41"/>
      <c r="G1556" s="39"/>
      <c r="O1556" s="100"/>
      <c r="P1556" s="15"/>
      <c r="Q1556" s="15"/>
      <c r="R1556" s="41"/>
      <c r="S1556" s="41"/>
      <c r="T1556" s="17"/>
      <c r="U1556" s="39"/>
      <c r="V1556" s="41"/>
      <c r="W1556" s="41"/>
    </row>
    <row r="1557" spans="4:23" ht="13.5">
      <c r="D1557" s="17"/>
      <c r="E1557" s="17"/>
      <c r="G1557" s="39"/>
      <c r="H1557" s="17"/>
      <c r="I1557" s="17"/>
      <c r="O1557" s="100"/>
      <c r="P1557" s="15"/>
      <c r="Q1557" s="15"/>
      <c r="R1557" s="17"/>
      <c r="S1557" s="17"/>
      <c r="T1557" s="17"/>
      <c r="U1557" s="39"/>
      <c r="V1557" s="17"/>
      <c r="W1557" s="17"/>
    </row>
    <row r="1558" spans="4:23" ht="13.5">
      <c r="D1558" s="17"/>
      <c r="E1558" s="17"/>
      <c r="G1558" s="39"/>
      <c r="H1558" s="17"/>
      <c r="I1558" s="17"/>
      <c r="O1558" s="100"/>
      <c r="P1558" s="15"/>
      <c r="Q1558" s="15"/>
      <c r="R1558" s="17"/>
      <c r="S1558" s="17"/>
      <c r="T1558" s="17"/>
      <c r="U1558" s="39"/>
      <c r="V1558" s="17"/>
      <c r="W1558" s="17"/>
    </row>
    <row r="1559" spans="4:23" ht="13.5">
      <c r="D1559" s="17"/>
      <c r="E1559" s="17"/>
      <c r="G1559" s="39"/>
      <c r="H1559" s="17"/>
      <c r="I1559" s="17"/>
      <c r="O1559" s="100"/>
      <c r="P1559" s="15"/>
      <c r="Q1559" s="15"/>
      <c r="R1559" s="17"/>
      <c r="S1559" s="17"/>
      <c r="T1559" s="17"/>
      <c r="U1559" s="39"/>
      <c r="V1559" s="17"/>
      <c r="W1559" s="17"/>
    </row>
    <row r="1560" spans="4:23" ht="13.5">
      <c r="D1560" s="41"/>
      <c r="O1560" s="100"/>
      <c r="P1560" s="15"/>
      <c r="Q1560" s="15"/>
      <c r="R1560" s="41"/>
      <c r="S1560" s="41"/>
      <c r="T1560" s="17"/>
      <c r="U1560" s="40"/>
      <c r="V1560" s="41"/>
      <c r="W1560" s="41"/>
    </row>
    <row r="1561" spans="4:23" ht="13.5">
      <c r="D1561" s="41"/>
      <c r="O1561" s="100"/>
      <c r="P1561" s="15"/>
      <c r="Q1561" s="15"/>
      <c r="R1561" s="41"/>
      <c r="S1561" s="41"/>
      <c r="T1561" s="17"/>
      <c r="U1561" s="40"/>
      <c r="V1561" s="41"/>
      <c r="W1561" s="41"/>
    </row>
    <row r="1562" spans="4:23" ht="13.5">
      <c r="D1562" s="41"/>
      <c r="H1562" s="17"/>
      <c r="I1562" s="17"/>
      <c r="O1562" s="100"/>
      <c r="P1562" s="15"/>
      <c r="Q1562" s="15"/>
      <c r="R1562" s="41"/>
      <c r="S1562" s="41"/>
      <c r="T1562" s="17"/>
      <c r="U1562" s="40"/>
      <c r="V1562" s="17"/>
      <c r="W1562" s="17"/>
    </row>
    <row r="1563" spans="4:23" ht="13.5">
      <c r="D1563" s="17"/>
      <c r="E1563" s="17"/>
      <c r="G1563" s="39"/>
      <c r="H1563" s="17"/>
      <c r="I1563" s="17"/>
      <c r="O1563" s="100"/>
      <c r="P1563" s="15"/>
      <c r="Q1563" s="15"/>
      <c r="R1563" s="17"/>
      <c r="S1563" s="17"/>
      <c r="T1563" s="17"/>
      <c r="U1563" s="39"/>
      <c r="V1563" s="17"/>
      <c r="W1563" s="17"/>
    </row>
    <row r="1564" spans="4:23" ht="13.5">
      <c r="D1564" s="17"/>
      <c r="E1564" s="17"/>
      <c r="G1564" s="39"/>
      <c r="H1564" s="17"/>
      <c r="I1564" s="17"/>
      <c r="O1564" s="100"/>
      <c r="P1564" s="15"/>
      <c r="Q1564" s="15"/>
      <c r="R1564" s="17"/>
      <c r="S1564" s="17"/>
      <c r="T1564" s="17"/>
      <c r="U1564" s="39"/>
      <c r="V1564" s="17"/>
      <c r="W1564" s="17"/>
    </row>
    <row r="1565" spans="4:23" ht="13.5">
      <c r="D1565" s="17"/>
      <c r="E1565" s="17"/>
      <c r="G1565" s="39"/>
      <c r="H1565" s="17"/>
      <c r="I1565" s="17"/>
      <c r="O1565" s="100"/>
      <c r="P1565" s="15"/>
      <c r="Q1565" s="15"/>
      <c r="R1565" s="17"/>
      <c r="S1565" s="17"/>
      <c r="T1565" s="17"/>
      <c r="U1565" s="39"/>
      <c r="V1565" s="17"/>
      <c r="W1565" s="17"/>
    </row>
    <row r="1566" spans="4:23" ht="13.5">
      <c r="D1566" s="17"/>
      <c r="E1566" s="17"/>
      <c r="H1566" s="17"/>
      <c r="I1566" s="17"/>
      <c r="O1566" s="100"/>
      <c r="P1566" s="15"/>
      <c r="Q1566" s="15"/>
      <c r="R1566" s="17"/>
      <c r="S1566" s="17"/>
      <c r="T1566" s="17"/>
      <c r="U1566" s="40"/>
      <c r="V1566" s="17"/>
      <c r="W1566" s="17"/>
    </row>
    <row r="1567" spans="4:23" ht="13.5">
      <c r="D1567" s="41"/>
      <c r="O1567" s="100"/>
      <c r="P1567" s="15"/>
      <c r="Q1567" s="15"/>
      <c r="R1567" s="41"/>
      <c r="S1567" s="41"/>
      <c r="T1567" s="17"/>
      <c r="U1567" s="40"/>
      <c r="V1567" s="41"/>
      <c r="W1567" s="41"/>
    </row>
    <row r="1568" spans="4:23" ht="13.5">
      <c r="D1568" s="41"/>
      <c r="G1568" s="39"/>
      <c r="O1568" s="100"/>
      <c r="P1568" s="15"/>
      <c r="Q1568" s="15"/>
      <c r="R1568" s="41"/>
      <c r="S1568" s="41"/>
      <c r="T1568" s="17"/>
      <c r="U1568" s="39"/>
      <c r="V1568" s="41"/>
      <c r="W1568" s="41"/>
    </row>
    <row r="1569" spans="4:23" ht="13.5">
      <c r="D1569" s="17"/>
      <c r="E1569" s="17"/>
      <c r="H1569" s="17"/>
      <c r="I1569" s="17"/>
      <c r="O1569" s="100"/>
      <c r="P1569" s="15"/>
      <c r="Q1569" s="15"/>
      <c r="R1569" s="17"/>
      <c r="S1569" s="17"/>
      <c r="T1569" s="17"/>
      <c r="U1569" s="40"/>
      <c r="V1569" s="17"/>
      <c r="W1569" s="17"/>
    </row>
    <row r="1570" spans="4:23" ht="13.5">
      <c r="D1570" s="41"/>
      <c r="G1570" s="39"/>
      <c r="O1570" s="100"/>
      <c r="P1570" s="15"/>
      <c r="Q1570" s="15"/>
      <c r="R1570" s="41"/>
      <c r="S1570" s="41"/>
      <c r="T1570" s="17"/>
      <c r="U1570" s="39"/>
      <c r="V1570" s="41"/>
      <c r="W1570" s="41"/>
    </row>
    <row r="1571" spans="4:23" ht="13.5">
      <c r="D1571" s="41"/>
      <c r="G1571" s="39"/>
      <c r="O1571" s="100"/>
      <c r="P1571" s="15"/>
      <c r="Q1571" s="15"/>
      <c r="R1571" s="41"/>
      <c r="S1571" s="41"/>
      <c r="T1571" s="17"/>
      <c r="U1571" s="39"/>
      <c r="V1571" s="41"/>
      <c r="W1571" s="41"/>
    </row>
    <row r="1572" spans="4:23" ht="13.5">
      <c r="D1572" s="41"/>
      <c r="G1572" s="39"/>
      <c r="O1572" s="100"/>
      <c r="P1572" s="15"/>
      <c r="Q1572" s="15"/>
      <c r="R1572" s="41"/>
      <c r="S1572" s="41"/>
      <c r="T1572" s="17"/>
      <c r="U1572" s="39"/>
      <c r="V1572" s="41"/>
      <c r="W1572" s="41"/>
    </row>
    <row r="1573" spans="4:23" ht="13.5">
      <c r="D1573" s="41"/>
      <c r="G1573" s="39"/>
      <c r="O1573" s="100"/>
      <c r="P1573" s="15"/>
      <c r="Q1573" s="15"/>
      <c r="R1573" s="41"/>
      <c r="S1573" s="41"/>
      <c r="T1573" s="17"/>
      <c r="U1573" s="39"/>
      <c r="V1573" s="41"/>
      <c r="W1573" s="41"/>
    </row>
    <row r="1574" spans="4:23" ht="13.5">
      <c r="D1574" s="41"/>
      <c r="O1574" s="100"/>
      <c r="P1574" s="15"/>
      <c r="Q1574" s="15"/>
      <c r="R1574" s="41"/>
      <c r="S1574" s="41"/>
      <c r="T1574" s="17"/>
      <c r="U1574" s="40"/>
      <c r="V1574" s="41"/>
      <c r="W1574" s="41"/>
    </row>
    <row r="1575" spans="4:23" ht="13.5">
      <c r="D1575" s="41"/>
      <c r="O1575" s="100"/>
      <c r="P1575" s="15"/>
      <c r="Q1575" s="15"/>
      <c r="R1575" s="41"/>
      <c r="S1575" s="41"/>
      <c r="T1575" s="17"/>
      <c r="U1575" s="40"/>
      <c r="V1575" s="41"/>
      <c r="W1575" s="41"/>
    </row>
    <row r="1576" spans="4:23" ht="13.5">
      <c r="D1576" s="41"/>
      <c r="O1576" s="100"/>
      <c r="P1576" s="15"/>
      <c r="Q1576" s="15"/>
      <c r="R1576" s="41"/>
      <c r="S1576" s="41"/>
      <c r="T1576" s="17"/>
      <c r="U1576" s="40"/>
      <c r="V1576" s="41"/>
      <c r="W1576" s="41"/>
    </row>
    <row r="1577" spans="4:23" ht="13.5">
      <c r="D1577" s="41"/>
      <c r="G1577" s="39"/>
      <c r="O1577" s="100"/>
      <c r="P1577" s="15"/>
      <c r="Q1577" s="15"/>
      <c r="R1577" s="41"/>
      <c r="S1577" s="41"/>
      <c r="T1577" s="17"/>
      <c r="U1577" s="39"/>
      <c r="V1577" s="41"/>
      <c r="W1577" s="41"/>
    </row>
    <row r="1578" spans="4:23" ht="13.5">
      <c r="D1578" s="41"/>
      <c r="O1578" s="100"/>
      <c r="P1578" s="15"/>
      <c r="Q1578" s="15"/>
      <c r="R1578" s="41"/>
      <c r="S1578" s="41"/>
      <c r="T1578" s="17"/>
      <c r="U1578" s="40"/>
      <c r="V1578" s="41"/>
      <c r="W1578" s="41"/>
    </row>
    <row r="1579" spans="4:23" ht="13.5">
      <c r="D1579" s="17"/>
      <c r="E1579" s="17"/>
      <c r="G1579" s="39"/>
      <c r="H1579" s="17"/>
      <c r="I1579" s="17"/>
      <c r="O1579" s="100"/>
      <c r="P1579" s="15"/>
      <c r="Q1579" s="15"/>
      <c r="R1579" s="17"/>
      <c r="S1579" s="17"/>
      <c r="T1579" s="17"/>
      <c r="U1579" s="39"/>
      <c r="V1579" s="17"/>
      <c r="W1579" s="17"/>
    </row>
    <row r="1580" spans="4:23" ht="13.5">
      <c r="D1580" s="17"/>
      <c r="E1580" s="17"/>
      <c r="G1580" s="39"/>
      <c r="H1580" s="17"/>
      <c r="I1580" s="17"/>
      <c r="O1580" s="100"/>
      <c r="P1580" s="15"/>
      <c r="Q1580" s="15"/>
      <c r="R1580" s="17"/>
      <c r="S1580" s="17"/>
      <c r="T1580" s="17"/>
      <c r="U1580" s="39"/>
      <c r="V1580" s="17"/>
      <c r="W1580" s="17"/>
    </row>
    <row r="1581" spans="4:23" ht="13.5">
      <c r="D1581" s="17"/>
      <c r="E1581" s="17"/>
      <c r="G1581" s="39"/>
      <c r="H1581" s="17"/>
      <c r="I1581" s="17"/>
      <c r="O1581" s="100"/>
      <c r="P1581" s="15"/>
      <c r="Q1581" s="15"/>
      <c r="R1581" s="17"/>
      <c r="S1581" s="17"/>
      <c r="T1581" s="17"/>
      <c r="U1581" s="39"/>
      <c r="V1581" s="17"/>
      <c r="W1581" s="17"/>
    </row>
    <row r="1582" spans="4:23" ht="13.5">
      <c r="D1582" s="17"/>
      <c r="E1582" s="17"/>
      <c r="G1582" s="39"/>
      <c r="H1582" s="17"/>
      <c r="I1582" s="17"/>
      <c r="O1582" s="100"/>
      <c r="P1582" s="15"/>
      <c r="Q1582" s="15"/>
      <c r="R1582" s="17"/>
      <c r="S1582" s="17"/>
      <c r="T1582" s="17"/>
      <c r="U1582" s="39"/>
      <c r="V1582" s="17"/>
      <c r="W1582" s="17"/>
    </row>
    <row r="1583" spans="4:23" ht="13.5">
      <c r="D1583" s="17"/>
      <c r="E1583" s="17"/>
      <c r="G1583" s="39"/>
      <c r="H1583" s="17"/>
      <c r="I1583" s="17"/>
      <c r="O1583" s="100"/>
      <c r="P1583" s="15"/>
      <c r="Q1583" s="15"/>
      <c r="R1583" s="17"/>
      <c r="S1583" s="17"/>
      <c r="T1583" s="17"/>
      <c r="U1583" s="39"/>
      <c r="V1583" s="17"/>
      <c r="W1583" s="17"/>
    </row>
    <row r="1584" spans="4:23" ht="13.5">
      <c r="D1584" s="17"/>
      <c r="E1584" s="17"/>
      <c r="G1584" s="39"/>
      <c r="H1584" s="17"/>
      <c r="I1584" s="17"/>
      <c r="O1584" s="100"/>
      <c r="P1584" s="15"/>
      <c r="Q1584" s="15"/>
      <c r="R1584" s="17"/>
      <c r="S1584" s="17"/>
      <c r="T1584" s="17"/>
      <c r="U1584" s="39"/>
      <c r="V1584" s="17"/>
      <c r="W1584" s="17"/>
    </row>
    <row r="1585" spans="4:23" ht="13.5">
      <c r="D1585" s="41"/>
      <c r="G1585" s="39"/>
      <c r="O1585" s="100"/>
      <c r="P1585" s="15"/>
      <c r="Q1585" s="15"/>
      <c r="R1585" s="41"/>
      <c r="S1585" s="41"/>
      <c r="T1585" s="17"/>
      <c r="U1585" s="39"/>
      <c r="V1585" s="41"/>
      <c r="W1585" s="41"/>
    </row>
    <row r="1586" spans="4:23" ht="13.5">
      <c r="D1586" s="17"/>
      <c r="E1586" s="17"/>
      <c r="G1586" s="39"/>
      <c r="H1586" s="17"/>
      <c r="I1586" s="17"/>
      <c r="O1586" s="100"/>
      <c r="P1586" s="15"/>
      <c r="Q1586" s="15"/>
      <c r="R1586" s="17"/>
      <c r="S1586" s="17"/>
      <c r="T1586" s="17"/>
      <c r="U1586" s="39"/>
      <c r="V1586" s="17"/>
      <c r="W1586" s="17"/>
    </row>
    <row r="1587" spans="4:23" ht="13.5">
      <c r="D1587" s="17"/>
      <c r="E1587" s="17"/>
      <c r="G1587" s="39"/>
      <c r="H1587" s="17"/>
      <c r="I1587" s="17"/>
      <c r="O1587" s="100"/>
      <c r="P1587" s="15"/>
      <c r="Q1587" s="15"/>
      <c r="R1587" s="17"/>
      <c r="S1587" s="17"/>
      <c r="T1587" s="17"/>
      <c r="U1587" s="39"/>
      <c r="V1587" s="17"/>
      <c r="W1587" s="17"/>
    </row>
    <row r="1588" spans="4:23" ht="13.5">
      <c r="D1588" s="41"/>
      <c r="O1588" s="100"/>
      <c r="P1588" s="15"/>
      <c r="Q1588" s="15"/>
      <c r="R1588" s="41"/>
      <c r="S1588" s="41"/>
      <c r="T1588" s="17"/>
      <c r="U1588" s="40"/>
      <c r="V1588" s="41"/>
      <c r="W1588" s="41"/>
    </row>
    <row r="1589" spans="4:23" ht="13.5">
      <c r="D1589" s="41"/>
      <c r="G1589" s="39"/>
      <c r="O1589" s="100"/>
      <c r="P1589" s="15"/>
      <c r="Q1589" s="15"/>
      <c r="R1589" s="41"/>
      <c r="S1589" s="41"/>
      <c r="T1589" s="17"/>
      <c r="U1589" s="39"/>
      <c r="V1589" s="41"/>
      <c r="W1589" s="41"/>
    </row>
    <row r="1590" spans="4:23" ht="13.5">
      <c r="D1590" s="41"/>
      <c r="G1590" s="39"/>
      <c r="H1590" s="17"/>
      <c r="I1590" s="17"/>
      <c r="O1590" s="100"/>
      <c r="P1590" s="15"/>
      <c r="Q1590" s="15"/>
      <c r="R1590" s="41"/>
      <c r="S1590" s="41"/>
      <c r="T1590" s="17"/>
      <c r="U1590" s="39"/>
      <c r="V1590" s="17"/>
      <c r="W1590" s="17"/>
    </row>
    <row r="1591" spans="4:23" ht="13.5">
      <c r="D1591" s="17"/>
      <c r="E1591" s="17"/>
      <c r="G1591" s="39"/>
      <c r="H1591" s="17"/>
      <c r="I1591" s="17"/>
      <c r="O1591" s="100"/>
      <c r="P1591" s="15"/>
      <c r="Q1591" s="15"/>
      <c r="R1591" s="17"/>
      <c r="S1591" s="17"/>
      <c r="T1591" s="17"/>
      <c r="U1591" s="39"/>
      <c r="V1591" s="17"/>
      <c r="W1591" s="17"/>
    </row>
    <row r="1592" spans="4:23" ht="13.5">
      <c r="D1592" s="41"/>
      <c r="O1592" s="100"/>
      <c r="P1592" s="15"/>
      <c r="Q1592" s="15"/>
      <c r="R1592" s="41"/>
      <c r="S1592" s="41"/>
      <c r="T1592" s="17"/>
      <c r="U1592" s="40"/>
      <c r="V1592" s="41"/>
      <c r="W1592" s="41"/>
    </row>
    <row r="1593" spans="4:23" ht="13.5">
      <c r="D1593" s="17"/>
      <c r="E1593" s="17"/>
      <c r="G1593" s="39"/>
      <c r="H1593" s="17"/>
      <c r="I1593" s="17"/>
      <c r="O1593" s="100"/>
      <c r="P1593" s="15"/>
      <c r="Q1593" s="15"/>
      <c r="R1593" s="17"/>
      <c r="S1593" s="17"/>
      <c r="T1593" s="17"/>
      <c r="U1593" s="39"/>
      <c r="V1593" s="17"/>
      <c r="W1593" s="17"/>
    </row>
    <row r="1594" spans="4:23" ht="13.5">
      <c r="D1594" s="17"/>
      <c r="E1594" s="17"/>
      <c r="H1594" s="17"/>
      <c r="I1594" s="17"/>
      <c r="O1594" s="100"/>
      <c r="P1594" s="15"/>
      <c r="Q1594" s="15"/>
      <c r="R1594" s="17"/>
      <c r="S1594" s="17"/>
      <c r="T1594" s="17"/>
      <c r="U1594" s="40"/>
      <c r="V1594" s="17"/>
      <c r="W1594" s="17"/>
    </row>
    <row r="1595" spans="4:23" ht="13.5">
      <c r="D1595" s="17"/>
      <c r="E1595" s="17"/>
      <c r="G1595" s="39"/>
      <c r="H1595" s="17"/>
      <c r="I1595" s="17"/>
      <c r="O1595" s="100"/>
      <c r="P1595" s="15"/>
      <c r="Q1595" s="15"/>
      <c r="R1595" s="17"/>
      <c r="S1595" s="17"/>
      <c r="T1595" s="17"/>
      <c r="U1595" s="39"/>
      <c r="V1595" s="17"/>
      <c r="W1595" s="17"/>
    </row>
    <row r="1596" spans="4:23" ht="13.5">
      <c r="D1596" s="17"/>
      <c r="E1596" s="17"/>
      <c r="G1596" s="39"/>
      <c r="H1596" s="17"/>
      <c r="I1596" s="17"/>
      <c r="O1596" s="100"/>
      <c r="P1596" s="15"/>
      <c r="Q1596" s="15"/>
      <c r="R1596" s="17"/>
      <c r="S1596" s="17"/>
      <c r="T1596" s="17"/>
      <c r="U1596" s="39"/>
      <c r="V1596" s="17"/>
      <c r="W1596" s="17"/>
    </row>
    <row r="1597" spans="4:23" ht="13.5">
      <c r="D1597" s="17"/>
      <c r="E1597" s="17"/>
      <c r="G1597" s="39"/>
      <c r="H1597" s="17"/>
      <c r="I1597" s="17"/>
      <c r="O1597" s="100"/>
      <c r="P1597" s="15"/>
      <c r="Q1597" s="15"/>
      <c r="R1597" s="17"/>
      <c r="S1597" s="17"/>
      <c r="T1597" s="17"/>
      <c r="U1597" s="39"/>
      <c r="V1597" s="17"/>
      <c r="W1597" s="17"/>
    </row>
    <row r="1598" spans="4:23" ht="13.5">
      <c r="D1598" s="41"/>
      <c r="O1598" s="100"/>
      <c r="P1598" s="15"/>
      <c r="Q1598" s="15"/>
      <c r="R1598" s="41"/>
      <c r="S1598" s="41"/>
      <c r="T1598" s="17"/>
      <c r="U1598" s="40"/>
      <c r="V1598" s="41"/>
      <c r="W1598" s="41"/>
    </row>
    <row r="1599" spans="4:23" ht="13.5">
      <c r="D1599" s="17"/>
      <c r="E1599" s="17"/>
      <c r="G1599" s="39"/>
      <c r="H1599" s="17"/>
      <c r="I1599" s="17"/>
      <c r="O1599" s="100"/>
      <c r="P1599" s="15"/>
      <c r="Q1599" s="15"/>
      <c r="R1599" s="17"/>
      <c r="S1599" s="17"/>
      <c r="T1599" s="17"/>
      <c r="U1599" s="39"/>
      <c r="V1599" s="17"/>
      <c r="W1599" s="17"/>
    </row>
    <row r="1600" spans="4:23" ht="13.5">
      <c r="D1600" s="17"/>
      <c r="E1600" s="17"/>
      <c r="G1600" s="39"/>
      <c r="H1600" s="17"/>
      <c r="I1600" s="17"/>
      <c r="O1600" s="100"/>
      <c r="P1600" s="15"/>
      <c r="Q1600" s="15"/>
      <c r="R1600" s="17"/>
      <c r="S1600" s="17"/>
      <c r="T1600" s="17"/>
      <c r="U1600" s="39"/>
      <c r="V1600" s="17"/>
      <c r="W1600" s="17"/>
    </row>
    <row r="1601" spans="4:23" ht="13.5">
      <c r="D1601" s="17"/>
      <c r="E1601" s="17"/>
      <c r="G1601" s="39"/>
      <c r="H1601" s="17"/>
      <c r="I1601" s="17"/>
      <c r="O1601" s="100"/>
      <c r="P1601" s="15"/>
      <c r="Q1601" s="15"/>
      <c r="R1601" s="17"/>
      <c r="S1601" s="17"/>
      <c r="T1601" s="17"/>
      <c r="U1601" s="39"/>
      <c r="V1601" s="17"/>
      <c r="W1601" s="17"/>
    </row>
    <row r="1602" spans="4:23" ht="13.5">
      <c r="D1602" s="17"/>
      <c r="E1602" s="17"/>
      <c r="G1602" s="39"/>
      <c r="H1602" s="17"/>
      <c r="I1602" s="17"/>
      <c r="O1602" s="100"/>
      <c r="P1602" s="15"/>
      <c r="Q1602" s="15"/>
      <c r="R1602" s="17"/>
      <c r="S1602" s="17"/>
      <c r="T1602" s="17"/>
      <c r="U1602" s="39"/>
      <c r="V1602" s="17"/>
      <c r="W1602" s="17"/>
    </row>
    <row r="1603" spans="4:23" ht="13.5">
      <c r="D1603" s="17"/>
      <c r="E1603" s="17"/>
      <c r="G1603" s="39"/>
      <c r="H1603" s="17"/>
      <c r="I1603" s="17"/>
      <c r="O1603" s="100"/>
      <c r="P1603" s="15"/>
      <c r="Q1603" s="15"/>
      <c r="R1603" s="17"/>
      <c r="S1603" s="17"/>
      <c r="T1603" s="17"/>
      <c r="U1603" s="39"/>
      <c r="V1603" s="17"/>
      <c r="W1603" s="17"/>
    </row>
    <row r="1604" spans="4:23" ht="13.5">
      <c r="D1604" s="41"/>
      <c r="G1604" s="39"/>
      <c r="O1604" s="100"/>
      <c r="P1604" s="15"/>
      <c r="Q1604" s="15"/>
      <c r="R1604" s="41"/>
      <c r="S1604" s="41"/>
      <c r="T1604" s="17"/>
      <c r="U1604" s="39"/>
      <c r="V1604" s="41"/>
      <c r="W1604" s="41"/>
    </row>
    <row r="1605" spans="4:23" ht="13.5">
      <c r="D1605" s="17"/>
      <c r="E1605" s="17"/>
      <c r="H1605" s="17"/>
      <c r="I1605" s="17"/>
      <c r="O1605" s="100"/>
      <c r="P1605" s="15"/>
      <c r="Q1605" s="15"/>
      <c r="R1605" s="17"/>
      <c r="S1605" s="17"/>
      <c r="T1605" s="17"/>
      <c r="U1605" s="40"/>
      <c r="V1605" s="17"/>
      <c r="W1605" s="17"/>
    </row>
    <row r="1606" spans="4:23" ht="13.5">
      <c r="D1606" s="17"/>
      <c r="E1606" s="17"/>
      <c r="G1606" s="39"/>
      <c r="H1606" s="17"/>
      <c r="I1606" s="17"/>
      <c r="O1606" s="100"/>
      <c r="P1606" s="15"/>
      <c r="Q1606" s="15"/>
      <c r="R1606" s="17"/>
      <c r="S1606" s="17"/>
      <c r="T1606" s="17"/>
      <c r="U1606" s="39"/>
      <c r="V1606" s="17"/>
      <c r="W1606" s="17"/>
    </row>
    <row r="1607" spans="4:23" ht="13.5">
      <c r="D1607" s="41"/>
      <c r="O1607" s="100"/>
      <c r="P1607" s="15"/>
      <c r="Q1607" s="15"/>
      <c r="R1607" s="41"/>
      <c r="S1607" s="41"/>
      <c r="T1607" s="17"/>
      <c r="U1607" s="40"/>
      <c r="V1607" s="41"/>
      <c r="W1607" s="41"/>
    </row>
    <row r="1608" spans="4:23" ht="13.5">
      <c r="D1608" s="17"/>
      <c r="E1608" s="17"/>
      <c r="G1608" s="39"/>
      <c r="H1608" s="17"/>
      <c r="I1608" s="17"/>
      <c r="O1608" s="100"/>
      <c r="P1608" s="15"/>
      <c r="Q1608" s="15"/>
      <c r="R1608" s="17"/>
      <c r="S1608" s="17"/>
      <c r="T1608" s="17"/>
      <c r="U1608" s="39"/>
      <c r="V1608" s="17"/>
      <c r="W1608" s="17"/>
    </row>
    <row r="1609" spans="4:23" ht="13.5">
      <c r="D1609" s="41"/>
      <c r="G1609" s="39"/>
      <c r="O1609" s="100"/>
      <c r="P1609" s="15"/>
      <c r="Q1609" s="15"/>
      <c r="R1609" s="41"/>
      <c r="S1609" s="41"/>
      <c r="T1609" s="17"/>
      <c r="U1609" s="39"/>
      <c r="V1609" s="41"/>
      <c r="W1609" s="41"/>
    </row>
    <row r="1610" spans="4:23" ht="13.5">
      <c r="D1610" s="17"/>
      <c r="E1610" s="17"/>
      <c r="G1610" s="39"/>
      <c r="H1610" s="17"/>
      <c r="I1610" s="17"/>
      <c r="O1610" s="100"/>
      <c r="P1610" s="15"/>
      <c r="Q1610" s="15"/>
      <c r="R1610" s="17"/>
      <c r="S1610" s="17"/>
      <c r="T1610" s="17"/>
      <c r="U1610" s="39"/>
      <c r="V1610" s="17"/>
      <c r="W1610" s="17"/>
    </row>
    <row r="1611" spans="4:23" ht="13.5">
      <c r="D1611" s="17"/>
      <c r="E1611" s="17"/>
      <c r="G1611" s="39"/>
      <c r="H1611" s="17"/>
      <c r="I1611" s="17"/>
      <c r="O1611" s="100"/>
      <c r="P1611" s="15"/>
      <c r="Q1611" s="15"/>
      <c r="R1611" s="17"/>
      <c r="S1611" s="17"/>
      <c r="T1611" s="17"/>
      <c r="U1611" s="39"/>
      <c r="V1611" s="17"/>
      <c r="W1611" s="17"/>
    </row>
    <row r="1612" spans="4:23" ht="13.5">
      <c r="D1612" s="17"/>
      <c r="E1612" s="17"/>
      <c r="H1612" s="17"/>
      <c r="I1612" s="17"/>
      <c r="O1612" s="100"/>
      <c r="P1612" s="15"/>
      <c r="Q1612" s="15"/>
      <c r="R1612" s="17"/>
      <c r="S1612" s="17"/>
      <c r="T1612" s="17"/>
      <c r="U1612" s="40"/>
      <c r="V1612" s="17"/>
      <c r="W1612" s="17"/>
    </row>
    <row r="1613" spans="4:23" ht="13.5">
      <c r="D1613" s="17"/>
      <c r="E1613" s="17"/>
      <c r="H1613" s="17"/>
      <c r="I1613" s="17"/>
      <c r="O1613" s="100"/>
      <c r="P1613" s="15"/>
      <c r="Q1613" s="15"/>
      <c r="R1613" s="17"/>
      <c r="S1613" s="17"/>
      <c r="T1613" s="17"/>
      <c r="U1613" s="40"/>
      <c r="V1613" s="17"/>
      <c r="W1613" s="17"/>
    </row>
    <row r="1614" spans="4:23" ht="13.5">
      <c r="D1614" s="41"/>
      <c r="O1614" s="100"/>
      <c r="P1614" s="15"/>
      <c r="Q1614" s="15"/>
      <c r="R1614" s="41"/>
      <c r="S1614" s="41"/>
      <c r="T1614" s="17"/>
      <c r="U1614" s="40"/>
      <c r="V1614" s="41"/>
      <c r="W1614" s="41"/>
    </row>
    <row r="1615" spans="4:23" ht="13.5">
      <c r="D1615" s="17"/>
      <c r="E1615" s="17"/>
      <c r="G1615" s="39"/>
      <c r="H1615" s="17"/>
      <c r="I1615" s="17"/>
      <c r="O1615" s="100"/>
      <c r="P1615" s="15"/>
      <c r="Q1615" s="15"/>
      <c r="R1615" s="17"/>
      <c r="S1615" s="17"/>
      <c r="T1615" s="17"/>
      <c r="U1615" s="39"/>
      <c r="V1615" s="17"/>
      <c r="W1615" s="17"/>
    </row>
    <row r="1616" spans="4:23" ht="13.5">
      <c r="D1616" s="17"/>
      <c r="E1616" s="17"/>
      <c r="G1616" s="39"/>
      <c r="H1616" s="17"/>
      <c r="I1616" s="17"/>
      <c r="O1616" s="100"/>
      <c r="P1616" s="15"/>
      <c r="Q1616" s="15"/>
      <c r="R1616" s="17"/>
      <c r="S1616" s="17"/>
      <c r="T1616" s="17"/>
      <c r="U1616" s="39"/>
      <c r="V1616" s="17"/>
      <c r="W1616" s="17"/>
    </row>
    <row r="1617" spans="4:23" ht="13.5">
      <c r="D1617" s="41"/>
      <c r="G1617" s="39"/>
      <c r="O1617" s="100"/>
      <c r="P1617" s="15"/>
      <c r="Q1617" s="15"/>
      <c r="R1617" s="41"/>
      <c r="S1617" s="41"/>
      <c r="T1617" s="17"/>
      <c r="U1617" s="39"/>
      <c r="V1617" s="41"/>
      <c r="W1617" s="41"/>
    </row>
    <row r="1618" spans="4:23" ht="13.5">
      <c r="D1618" s="41"/>
      <c r="G1618" s="39"/>
      <c r="O1618" s="100"/>
      <c r="P1618" s="15"/>
      <c r="Q1618" s="15"/>
      <c r="R1618" s="41"/>
      <c r="S1618" s="41"/>
      <c r="T1618" s="17"/>
      <c r="U1618" s="39"/>
      <c r="V1618" s="41"/>
      <c r="W1618" s="41"/>
    </row>
    <row r="1619" spans="4:23" ht="13.5">
      <c r="D1619" s="41"/>
      <c r="G1619" s="39"/>
      <c r="O1619" s="100"/>
      <c r="P1619" s="15"/>
      <c r="Q1619" s="15"/>
      <c r="R1619" s="41"/>
      <c r="S1619" s="41"/>
      <c r="T1619" s="17"/>
      <c r="U1619" s="39"/>
      <c r="V1619" s="41"/>
      <c r="W1619" s="41"/>
    </row>
    <row r="1620" spans="4:23" ht="13.5">
      <c r="D1620" s="41"/>
      <c r="G1620" s="39"/>
      <c r="O1620" s="100"/>
      <c r="P1620" s="15"/>
      <c r="Q1620" s="15"/>
      <c r="R1620" s="41"/>
      <c r="S1620" s="41"/>
      <c r="T1620" s="17"/>
      <c r="U1620" s="39"/>
      <c r="V1620" s="41"/>
      <c r="W1620" s="41"/>
    </row>
    <row r="1621" spans="4:23" ht="13.5">
      <c r="D1621" s="41"/>
      <c r="G1621" s="39"/>
      <c r="O1621" s="100"/>
      <c r="P1621" s="15"/>
      <c r="Q1621" s="15"/>
      <c r="R1621" s="41"/>
      <c r="S1621" s="41"/>
      <c r="T1621" s="17"/>
      <c r="U1621" s="39"/>
      <c r="V1621" s="41"/>
      <c r="W1621" s="41"/>
    </row>
    <row r="1622" spans="4:23" ht="13.5">
      <c r="D1622" s="41"/>
      <c r="O1622" s="100"/>
      <c r="P1622" s="15"/>
      <c r="Q1622" s="15"/>
      <c r="R1622" s="41"/>
      <c r="S1622" s="41"/>
      <c r="T1622" s="17"/>
      <c r="U1622" s="40"/>
      <c r="V1622" s="41"/>
      <c r="W1622" s="41"/>
    </row>
    <row r="1623" spans="4:23" ht="13.5">
      <c r="D1623" s="17"/>
      <c r="E1623" s="17"/>
      <c r="G1623" s="39"/>
      <c r="H1623" s="17"/>
      <c r="I1623" s="17"/>
      <c r="O1623" s="100"/>
      <c r="P1623" s="15"/>
      <c r="Q1623" s="15"/>
      <c r="R1623" s="17"/>
      <c r="S1623" s="17"/>
      <c r="T1623" s="17"/>
      <c r="U1623" s="39"/>
      <c r="V1623" s="17"/>
      <c r="W1623" s="17"/>
    </row>
    <row r="1624" spans="4:23" ht="13.5">
      <c r="D1624" s="41"/>
      <c r="G1624" s="39"/>
      <c r="O1624" s="100"/>
      <c r="P1624" s="15"/>
      <c r="Q1624" s="15"/>
      <c r="R1624" s="41"/>
      <c r="S1624" s="41"/>
      <c r="T1624" s="17"/>
      <c r="U1624" s="39"/>
      <c r="V1624" s="41"/>
      <c r="W1624" s="41"/>
    </row>
    <row r="1625" spans="4:23" ht="13.5">
      <c r="D1625" s="41"/>
      <c r="O1625" s="100"/>
      <c r="P1625" s="15"/>
      <c r="Q1625" s="15"/>
      <c r="R1625" s="41"/>
      <c r="S1625" s="41"/>
      <c r="T1625" s="17"/>
      <c r="U1625" s="40"/>
      <c r="V1625" s="41"/>
      <c r="W1625" s="41"/>
    </row>
    <row r="1626" spans="4:23" ht="13.5">
      <c r="D1626" s="41"/>
      <c r="G1626" s="39"/>
      <c r="O1626" s="100"/>
      <c r="P1626" s="15"/>
      <c r="Q1626" s="15"/>
      <c r="R1626" s="41"/>
      <c r="S1626" s="41"/>
      <c r="T1626" s="17"/>
      <c r="U1626" s="39"/>
      <c r="V1626" s="41"/>
      <c r="W1626" s="41"/>
    </row>
    <row r="1627" spans="4:23" ht="13.5">
      <c r="D1627" s="17"/>
      <c r="E1627" s="17"/>
      <c r="G1627" s="39"/>
      <c r="H1627" s="17"/>
      <c r="I1627" s="17"/>
      <c r="O1627" s="100"/>
      <c r="P1627" s="15"/>
      <c r="Q1627" s="15"/>
      <c r="R1627" s="17"/>
      <c r="S1627" s="17"/>
      <c r="T1627" s="17"/>
      <c r="U1627" s="39"/>
      <c r="V1627" s="17"/>
      <c r="W1627" s="17"/>
    </row>
    <row r="1628" spans="4:23" ht="13.5">
      <c r="D1628" s="17"/>
      <c r="E1628" s="17"/>
      <c r="H1628" s="17"/>
      <c r="I1628" s="17"/>
      <c r="O1628" s="100"/>
      <c r="P1628" s="15"/>
      <c r="Q1628" s="15"/>
      <c r="R1628" s="17"/>
      <c r="S1628" s="17"/>
      <c r="T1628" s="17"/>
      <c r="U1628" s="40"/>
      <c r="V1628" s="17"/>
      <c r="W1628" s="17"/>
    </row>
    <row r="1629" spans="4:23" ht="13.5">
      <c r="D1629" s="41"/>
      <c r="G1629" s="39"/>
      <c r="O1629" s="100"/>
      <c r="P1629" s="15"/>
      <c r="Q1629" s="15"/>
      <c r="R1629" s="41"/>
      <c r="S1629" s="41"/>
      <c r="T1629" s="17"/>
      <c r="U1629" s="39"/>
      <c r="V1629" s="41"/>
      <c r="W1629" s="41"/>
    </row>
    <row r="1630" spans="4:23" ht="13.5">
      <c r="D1630" s="17"/>
      <c r="E1630" s="17"/>
      <c r="G1630" s="39"/>
      <c r="H1630" s="17"/>
      <c r="I1630" s="17"/>
      <c r="O1630" s="100"/>
      <c r="P1630" s="15"/>
      <c r="Q1630" s="15"/>
      <c r="R1630" s="17"/>
      <c r="S1630" s="17"/>
      <c r="T1630" s="17"/>
      <c r="U1630" s="39"/>
      <c r="V1630" s="17"/>
      <c r="W1630" s="17"/>
    </row>
    <row r="1631" spans="4:23" ht="13.5">
      <c r="D1631" s="17"/>
      <c r="E1631" s="17"/>
      <c r="G1631" s="39"/>
      <c r="H1631" s="17"/>
      <c r="I1631" s="17"/>
      <c r="O1631" s="100"/>
      <c r="P1631" s="15"/>
      <c r="Q1631" s="15"/>
      <c r="R1631" s="17"/>
      <c r="S1631" s="17"/>
      <c r="T1631" s="17"/>
      <c r="U1631" s="39"/>
      <c r="V1631" s="17"/>
      <c r="W1631" s="17"/>
    </row>
    <row r="1632" spans="4:23" ht="13.5">
      <c r="D1632" s="41"/>
      <c r="G1632" s="39"/>
      <c r="O1632" s="100"/>
      <c r="P1632" s="15"/>
      <c r="Q1632" s="15"/>
      <c r="R1632" s="41"/>
      <c r="S1632" s="41"/>
      <c r="T1632" s="17"/>
      <c r="U1632" s="39"/>
      <c r="V1632" s="41"/>
      <c r="W1632" s="41"/>
    </row>
    <row r="1633" spans="4:23" ht="13.5">
      <c r="D1633" s="17"/>
      <c r="E1633" s="17"/>
      <c r="G1633" s="39"/>
      <c r="H1633" s="17"/>
      <c r="I1633" s="17"/>
      <c r="O1633" s="100"/>
      <c r="P1633" s="15"/>
      <c r="Q1633" s="15"/>
      <c r="R1633" s="17"/>
      <c r="S1633" s="17"/>
      <c r="T1633" s="17"/>
      <c r="U1633" s="39"/>
      <c r="V1633" s="17"/>
      <c r="W1633" s="17"/>
    </row>
    <row r="1634" spans="4:23" ht="13.5">
      <c r="D1634" s="17"/>
      <c r="E1634" s="17"/>
      <c r="G1634" s="39"/>
      <c r="H1634" s="17"/>
      <c r="I1634" s="17"/>
      <c r="O1634" s="100"/>
      <c r="P1634" s="15"/>
      <c r="Q1634" s="15"/>
      <c r="R1634" s="17"/>
      <c r="S1634" s="17"/>
      <c r="T1634" s="17"/>
      <c r="U1634" s="39"/>
      <c r="V1634" s="17"/>
      <c r="W1634" s="17"/>
    </row>
    <row r="1635" spans="4:23" ht="13.5">
      <c r="D1635" s="17"/>
      <c r="E1635" s="17"/>
      <c r="G1635" s="39"/>
      <c r="H1635" s="17"/>
      <c r="I1635" s="17"/>
      <c r="O1635" s="100"/>
      <c r="P1635" s="15"/>
      <c r="Q1635" s="15"/>
      <c r="R1635" s="17"/>
      <c r="S1635" s="17"/>
      <c r="T1635" s="17"/>
      <c r="U1635" s="39"/>
      <c r="V1635" s="17"/>
      <c r="W1635" s="17"/>
    </row>
    <row r="1636" spans="4:23" ht="13.5">
      <c r="D1636" s="17"/>
      <c r="E1636" s="17"/>
      <c r="G1636" s="39"/>
      <c r="H1636" s="17"/>
      <c r="I1636" s="17"/>
      <c r="O1636" s="100"/>
      <c r="P1636" s="15"/>
      <c r="Q1636" s="15"/>
      <c r="R1636" s="17"/>
      <c r="S1636" s="17"/>
      <c r="T1636" s="17"/>
      <c r="U1636" s="39"/>
      <c r="V1636" s="17"/>
      <c r="W1636" s="17"/>
    </row>
    <row r="1637" spans="4:23" ht="13.5">
      <c r="D1637" s="41"/>
      <c r="O1637" s="100"/>
      <c r="P1637" s="15"/>
      <c r="Q1637" s="15"/>
      <c r="R1637" s="41"/>
      <c r="S1637" s="41"/>
      <c r="T1637" s="17"/>
      <c r="U1637" s="40"/>
      <c r="V1637" s="41"/>
      <c r="W1637" s="41"/>
    </row>
    <row r="1638" spans="4:23" ht="13.5">
      <c r="D1638" s="17"/>
      <c r="E1638" s="17"/>
      <c r="H1638" s="17"/>
      <c r="I1638" s="17"/>
      <c r="O1638" s="100"/>
      <c r="P1638" s="15"/>
      <c r="Q1638" s="15"/>
      <c r="R1638" s="17"/>
      <c r="S1638" s="17"/>
      <c r="T1638" s="17"/>
      <c r="U1638" s="40"/>
      <c r="V1638" s="17"/>
      <c r="W1638" s="17"/>
    </row>
    <row r="1639" spans="4:23" ht="13.5">
      <c r="D1639" s="17"/>
      <c r="E1639" s="17"/>
      <c r="G1639" s="39"/>
      <c r="H1639" s="17"/>
      <c r="I1639" s="17"/>
      <c r="O1639" s="100"/>
      <c r="P1639" s="15"/>
      <c r="Q1639" s="15"/>
      <c r="R1639" s="17"/>
      <c r="S1639" s="17"/>
      <c r="T1639" s="17"/>
      <c r="U1639" s="39"/>
      <c r="V1639" s="17"/>
      <c r="W1639" s="17"/>
    </row>
    <row r="1640" spans="4:23" ht="13.5">
      <c r="D1640" s="17"/>
      <c r="E1640" s="17"/>
      <c r="G1640" s="39"/>
      <c r="H1640" s="17"/>
      <c r="I1640" s="17"/>
      <c r="O1640" s="100"/>
      <c r="P1640" s="15"/>
      <c r="Q1640" s="15"/>
      <c r="R1640" s="17"/>
      <c r="S1640" s="17"/>
      <c r="T1640" s="17"/>
      <c r="U1640" s="39"/>
      <c r="V1640" s="17"/>
      <c r="W1640" s="17"/>
    </row>
    <row r="1641" spans="4:23" ht="13.5">
      <c r="D1641" s="17"/>
      <c r="E1641" s="17"/>
      <c r="G1641" s="39"/>
      <c r="H1641" s="17"/>
      <c r="I1641" s="17"/>
      <c r="O1641" s="100"/>
      <c r="P1641" s="15"/>
      <c r="Q1641" s="15"/>
      <c r="R1641" s="17"/>
      <c r="S1641" s="17"/>
      <c r="T1641" s="17"/>
      <c r="U1641" s="39"/>
      <c r="V1641" s="17"/>
      <c r="W1641" s="17"/>
    </row>
    <row r="1642" spans="4:23" ht="13.5">
      <c r="D1642" s="17"/>
      <c r="E1642" s="17"/>
      <c r="G1642" s="39"/>
      <c r="H1642" s="17"/>
      <c r="I1642" s="17"/>
      <c r="O1642" s="100"/>
      <c r="P1642" s="15"/>
      <c r="Q1642" s="15"/>
      <c r="R1642" s="17"/>
      <c r="S1642" s="17"/>
      <c r="T1642" s="17"/>
      <c r="U1642" s="39"/>
      <c r="V1642" s="17"/>
      <c r="W1642" s="17"/>
    </row>
    <row r="1643" spans="4:23" ht="13.5">
      <c r="D1643" s="17"/>
      <c r="E1643" s="17"/>
      <c r="G1643" s="39"/>
      <c r="H1643" s="17"/>
      <c r="I1643" s="17"/>
      <c r="O1643" s="100"/>
      <c r="P1643" s="15"/>
      <c r="Q1643" s="15"/>
      <c r="R1643" s="17"/>
      <c r="S1643" s="17"/>
      <c r="T1643" s="17"/>
      <c r="U1643" s="39"/>
      <c r="V1643" s="17"/>
      <c r="W1643" s="17"/>
    </row>
    <row r="1644" spans="4:23" ht="13.5">
      <c r="D1644" s="17"/>
      <c r="E1644" s="17"/>
      <c r="G1644" s="39"/>
      <c r="H1644" s="17"/>
      <c r="I1644" s="17"/>
      <c r="O1644" s="100"/>
      <c r="P1644" s="15"/>
      <c r="Q1644" s="15"/>
      <c r="R1644" s="17"/>
      <c r="S1644" s="17"/>
      <c r="T1644" s="17"/>
      <c r="U1644" s="39"/>
      <c r="V1644" s="17"/>
      <c r="W1644" s="17"/>
    </row>
    <row r="1645" spans="4:23" ht="13.5">
      <c r="D1645" s="41"/>
      <c r="O1645" s="100"/>
      <c r="P1645" s="15"/>
      <c r="Q1645" s="15"/>
      <c r="R1645" s="41"/>
      <c r="S1645" s="41"/>
      <c r="T1645" s="17"/>
      <c r="U1645" s="40"/>
      <c r="V1645" s="41"/>
      <c r="W1645" s="41"/>
    </row>
    <row r="1646" spans="4:23" ht="13.5">
      <c r="D1646" s="17"/>
      <c r="E1646" s="17"/>
      <c r="G1646" s="39"/>
      <c r="H1646" s="17"/>
      <c r="I1646" s="17"/>
      <c r="O1646" s="100"/>
      <c r="P1646" s="15"/>
      <c r="Q1646" s="15"/>
      <c r="R1646" s="17"/>
      <c r="S1646" s="17"/>
      <c r="T1646" s="17"/>
      <c r="U1646" s="39"/>
      <c r="V1646" s="17"/>
      <c r="W1646" s="17"/>
    </row>
    <row r="1647" spans="4:23" ht="13.5">
      <c r="D1647" s="41"/>
      <c r="O1647" s="100"/>
      <c r="P1647" s="15"/>
      <c r="Q1647" s="15"/>
      <c r="R1647" s="41"/>
      <c r="S1647" s="41"/>
      <c r="T1647" s="17"/>
      <c r="U1647" s="40"/>
      <c r="V1647" s="41"/>
      <c r="W1647" s="41"/>
    </row>
    <row r="1648" spans="4:23" ht="13.5">
      <c r="D1648" s="17"/>
      <c r="E1648" s="17"/>
      <c r="G1648" s="39"/>
      <c r="H1648" s="17"/>
      <c r="I1648" s="17"/>
      <c r="O1648" s="100"/>
      <c r="P1648" s="15"/>
      <c r="Q1648" s="15"/>
      <c r="R1648" s="17"/>
      <c r="S1648" s="17"/>
      <c r="T1648" s="17"/>
      <c r="U1648" s="39"/>
      <c r="V1648" s="17"/>
      <c r="W1648" s="17"/>
    </row>
    <row r="1649" spans="4:23" ht="13.5">
      <c r="D1649" s="17"/>
      <c r="E1649" s="17"/>
      <c r="G1649" s="39"/>
      <c r="H1649" s="17"/>
      <c r="I1649" s="17"/>
      <c r="O1649" s="100"/>
      <c r="P1649" s="15"/>
      <c r="Q1649" s="15"/>
      <c r="R1649" s="17"/>
      <c r="S1649" s="17"/>
      <c r="T1649" s="17"/>
      <c r="U1649" s="39"/>
      <c r="V1649" s="17"/>
      <c r="W1649" s="17"/>
    </row>
    <row r="1650" spans="4:23" ht="13.5">
      <c r="D1650" s="41"/>
      <c r="O1650" s="100"/>
      <c r="P1650" s="15"/>
      <c r="Q1650" s="15"/>
      <c r="R1650" s="41"/>
      <c r="S1650" s="41"/>
      <c r="T1650" s="17"/>
      <c r="U1650" s="40"/>
      <c r="V1650" s="41"/>
      <c r="W1650" s="41"/>
    </row>
    <row r="1651" spans="4:23" ht="13.5">
      <c r="D1651" s="17"/>
      <c r="E1651" s="17"/>
      <c r="G1651" s="39"/>
      <c r="H1651" s="17"/>
      <c r="I1651" s="17"/>
      <c r="O1651" s="100"/>
      <c r="P1651" s="15"/>
      <c r="Q1651" s="15"/>
      <c r="R1651" s="17"/>
      <c r="S1651" s="17"/>
      <c r="T1651" s="17"/>
      <c r="U1651" s="39"/>
      <c r="V1651" s="17"/>
      <c r="W1651" s="17"/>
    </row>
    <row r="1652" spans="4:23" ht="13.5">
      <c r="D1652" s="17"/>
      <c r="E1652" s="17"/>
      <c r="G1652" s="39"/>
      <c r="H1652" s="17"/>
      <c r="I1652" s="17"/>
      <c r="O1652" s="100"/>
      <c r="P1652" s="15"/>
      <c r="Q1652" s="15"/>
      <c r="R1652" s="17"/>
      <c r="S1652" s="17"/>
      <c r="T1652" s="17"/>
      <c r="U1652" s="39"/>
      <c r="V1652" s="17"/>
      <c r="W1652" s="17"/>
    </row>
    <row r="1653" spans="4:23" ht="13.5">
      <c r="D1653" s="41"/>
      <c r="O1653" s="100"/>
      <c r="P1653" s="15"/>
      <c r="Q1653" s="15"/>
      <c r="R1653" s="41"/>
      <c r="S1653" s="41"/>
      <c r="T1653" s="17"/>
      <c r="U1653" s="40"/>
      <c r="V1653" s="41"/>
      <c r="W1653" s="41"/>
    </row>
    <row r="1654" spans="4:23" ht="13.5">
      <c r="D1654" s="17"/>
      <c r="E1654" s="17"/>
      <c r="H1654" s="17"/>
      <c r="I1654" s="17"/>
      <c r="O1654" s="100"/>
      <c r="P1654" s="15"/>
      <c r="Q1654" s="15"/>
      <c r="R1654" s="17"/>
      <c r="S1654" s="17"/>
      <c r="T1654" s="17"/>
      <c r="U1654" s="40"/>
      <c r="V1654" s="17"/>
      <c r="W1654" s="17"/>
    </row>
    <row r="1655" spans="4:23" ht="13.5">
      <c r="D1655" s="17"/>
      <c r="E1655" s="17"/>
      <c r="G1655" s="39"/>
      <c r="H1655" s="17"/>
      <c r="I1655" s="17"/>
      <c r="O1655" s="100"/>
      <c r="P1655" s="15"/>
      <c r="Q1655" s="15"/>
      <c r="R1655" s="17"/>
      <c r="S1655" s="17"/>
      <c r="T1655" s="17"/>
      <c r="U1655" s="39"/>
      <c r="V1655" s="17"/>
      <c r="W1655" s="17"/>
    </row>
    <row r="1656" spans="4:23" ht="13.5">
      <c r="D1656" s="17"/>
      <c r="E1656" s="17"/>
      <c r="G1656" s="39"/>
      <c r="H1656" s="17"/>
      <c r="I1656" s="17"/>
      <c r="O1656" s="100"/>
      <c r="P1656" s="15"/>
      <c r="Q1656" s="15"/>
      <c r="R1656" s="17"/>
      <c r="S1656" s="17"/>
      <c r="T1656" s="17"/>
      <c r="U1656" s="39"/>
      <c r="V1656" s="17"/>
      <c r="W1656" s="17"/>
    </row>
    <row r="1657" spans="4:23" ht="13.5">
      <c r="D1657" s="17"/>
      <c r="E1657" s="17"/>
      <c r="G1657" s="39"/>
      <c r="H1657" s="17"/>
      <c r="I1657" s="17"/>
      <c r="O1657" s="100"/>
      <c r="P1657" s="15"/>
      <c r="Q1657" s="15"/>
      <c r="R1657" s="17"/>
      <c r="S1657" s="17"/>
      <c r="T1657" s="17"/>
      <c r="U1657" s="39"/>
      <c r="V1657" s="17"/>
      <c r="W1657" s="17"/>
    </row>
    <row r="1658" spans="4:23" ht="13.5">
      <c r="D1658" s="17"/>
      <c r="E1658" s="17"/>
      <c r="G1658" s="39"/>
      <c r="H1658" s="17"/>
      <c r="I1658" s="17"/>
      <c r="O1658" s="100"/>
      <c r="P1658" s="15"/>
      <c r="Q1658" s="15"/>
      <c r="R1658" s="17"/>
      <c r="S1658" s="17"/>
      <c r="T1658" s="17"/>
      <c r="U1658" s="39"/>
      <c r="V1658" s="17"/>
      <c r="W1658" s="17"/>
    </row>
    <row r="1659" spans="4:23" ht="13.5">
      <c r="D1659" s="17"/>
      <c r="E1659" s="17"/>
      <c r="G1659" s="39"/>
      <c r="H1659" s="17"/>
      <c r="I1659" s="17"/>
      <c r="O1659" s="100"/>
      <c r="P1659" s="15"/>
      <c r="Q1659" s="15"/>
      <c r="R1659" s="17"/>
      <c r="S1659" s="17"/>
      <c r="T1659" s="17"/>
      <c r="U1659" s="39"/>
      <c r="V1659" s="17"/>
      <c r="W1659" s="17"/>
    </row>
    <row r="1660" spans="4:23" ht="13.5">
      <c r="D1660" s="17"/>
      <c r="E1660" s="17"/>
      <c r="G1660" s="39"/>
      <c r="H1660" s="17"/>
      <c r="I1660" s="17"/>
      <c r="O1660" s="100"/>
      <c r="P1660" s="15"/>
      <c r="Q1660" s="15"/>
      <c r="R1660" s="17"/>
      <c r="S1660" s="17"/>
      <c r="T1660" s="17"/>
      <c r="U1660" s="39"/>
      <c r="V1660" s="17"/>
      <c r="W1660" s="17"/>
    </row>
    <row r="1661" spans="4:23" ht="13.5">
      <c r="D1661" s="17"/>
      <c r="E1661" s="17"/>
      <c r="G1661" s="39"/>
      <c r="H1661" s="17"/>
      <c r="I1661" s="17"/>
      <c r="O1661" s="100"/>
      <c r="P1661" s="15"/>
      <c r="Q1661" s="15"/>
      <c r="R1661" s="17"/>
      <c r="S1661" s="17"/>
      <c r="T1661" s="17"/>
      <c r="U1661" s="39"/>
      <c r="V1661" s="17"/>
      <c r="W1661" s="17"/>
    </row>
    <row r="1662" spans="4:23" ht="13.5">
      <c r="D1662" s="41"/>
      <c r="G1662" s="39"/>
      <c r="H1662" s="17"/>
      <c r="I1662" s="17"/>
      <c r="O1662" s="100"/>
      <c r="P1662" s="15"/>
      <c r="Q1662" s="15"/>
      <c r="R1662" s="41"/>
      <c r="S1662" s="41"/>
      <c r="T1662" s="17"/>
      <c r="U1662" s="39"/>
      <c r="V1662" s="17"/>
      <c r="W1662" s="17"/>
    </row>
    <row r="1663" spans="4:23" ht="13.5">
      <c r="D1663" s="41"/>
      <c r="G1663" s="39"/>
      <c r="H1663" s="17"/>
      <c r="I1663" s="17"/>
      <c r="O1663" s="100"/>
      <c r="P1663" s="15"/>
      <c r="Q1663" s="15"/>
      <c r="R1663" s="41"/>
      <c r="S1663" s="41"/>
      <c r="T1663" s="17"/>
      <c r="U1663" s="39"/>
      <c r="V1663" s="17"/>
      <c r="W1663" s="17"/>
    </row>
    <row r="1664" spans="4:23" ht="13.5">
      <c r="D1664" s="17"/>
      <c r="E1664" s="17"/>
      <c r="G1664" s="39"/>
      <c r="H1664" s="17"/>
      <c r="I1664" s="17"/>
      <c r="O1664" s="100"/>
      <c r="P1664" s="15"/>
      <c r="Q1664" s="15"/>
      <c r="R1664" s="17"/>
      <c r="S1664" s="17"/>
      <c r="T1664" s="17"/>
      <c r="U1664" s="39"/>
      <c r="V1664" s="17"/>
      <c r="W1664" s="17"/>
    </row>
    <row r="1665" spans="4:23" ht="13.5">
      <c r="D1665" s="41"/>
      <c r="O1665" s="100"/>
      <c r="P1665" s="15"/>
      <c r="Q1665" s="15"/>
      <c r="R1665" s="41"/>
      <c r="S1665" s="41"/>
      <c r="T1665" s="17"/>
      <c r="U1665" s="40"/>
      <c r="V1665" s="41"/>
      <c r="W1665" s="41"/>
    </row>
    <row r="1666" spans="4:23" ht="13.5">
      <c r="D1666" s="17"/>
      <c r="E1666" s="17"/>
      <c r="G1666" s="39"/>
      <c r="H1666" s="17"/>
      <c r="I1666" s="17"/>
      <c r="O1666" s="100"/>
      <c r="P1666" s="15"/>
      <c r="Q1666" s="15"/>
      <c r="R1666" s="17"/>
      <c r="S1666" s="17"/>
      <c r="T1666" s="17"/>
      <c r="U1666" s="39"/>
      <c r="V1666" s="17"/>
      <c r="W1666" s="17"/>
    </row>
    <row r="1667" spans="4:23" ht="13.5">
      <c r="D1667" s="17"/>
      <c r="E1667" s="17"/>
      <c r="G1667" s="39"/>
      <c r="H1667" s="17"/>
      <c r="I1667" s="17"/>
      <c r="O1667" s="100"/>
      <c r="P1667" s="15"/>
      <c r="Q1667" s="15"/>
      <c r="R1667" s="17"/>
      <c r="S1667" s="17"/>
      <c r="T1667" s="17"/>
      <c r="U1667" s="39"/>
      <c r="V1667" s="17"/>
      <c r="W1667" s="17"/>
    </row>
    <row r="1668" spans="4:23" ht="13.5">
      <c r="D1668" s="17"/>
      <c r="E1668" s="17"/>
      <c r="G1668" s="39"/>
      <c r="H1668" s="17"/>
      <c r="I1668" s="17"/>
      <c r="O1668" s="100"/>
      <c r="P1668" s="15"/>
      <c r="Q1668" s="15"/>
      <c r="R1668" s="17"/>
      <c r="S1668" s="17"/>
      <c r="T1668" s="17"/>
      <c r="U1668" s="39"/>
      <c r="V1668" s="17"/>
      <c r="W1668" s="17"/>
    </row>
    <row r="1669" spans="4:23" ht="13.5">
      <c r="D1669" s="17"/>
      <c r="E1669" s="17"/>
      <c r="G1669" s="39"/>
      <c r="H1669" s="17"/>
      <c r="I1669" s="17"/>
      <c r="O1669" s="100"/>
      <c r="P1669" s="15"/>
      <c r="Q1669" s="15"/>
      <c r="R1669" s="17"/>
      <c r="S1669" s="17"/>
      <c r="T1669" s="17"/>
      <c r="U1669" s="39"/>
      <c r="V1669" s="17"/>
      <c r="W1669" s="17"/>
    </row>
    <row r="1670" spans="4:23" ht="13.5">
      <c r="D1670" s="41"/>
      <c r="O1670" s="100"/>
      <c r="P1670" s="15"/>
      <c r="Q1670" s="15"/>
      <c r="R1670" s="41"/>
      <c r="S1670" s="41"/>
      <c r="T1670" s="17"/>
      <c r="U1670" s="40"/>
      <c r="V1670" s="41"/>
      <c r="W1670" s="41"/>
    </row>
    <row r="1671" spans="4:23" ht="13.5">
      <c r="D1671" s="17"/>
      <c r="E1671" s="17"/>
      <c r="G1671" s="39"/>
      <c r="H1671" s="17"/>
      <c r="I1671" s="17"/>
      <c r="O1671" s="100"/>
      <c r="P1671" s="15"/>
      <c r="Q1671" s="15"/>
      <c r="R1671" s="17"/>
      <c r="S1671" s="17"/>
      <c r="T1671" s="17"/>
      <c r="U1671" s="39"/>
      <c r="V1671" s="17"/>
      <c r="W1671" s="17"/>
    </row>
    <row r="1672" spans="4:23" ht="13.5">
      <c r="D1672" s="17"/>
      <c r="E1672" s="17"/>
      <c r="G1672" s="39"/>
      <c r="H1672" s="17"/>
      <c r="I1672" s="17"/>
      <c r="O1672" s="100"/>
      <c r="P1672" s="15"/>
      <c r="Q1672" s="15"/>
      <c r="R1672" s="17"/>
      <c r="S1672" s="17"/>
      <c r="T1672" s="17"/>
      <c r="U1672" s="39"/>
      <c r="V1672" s="17"/>
      <c r="W1672" s="17"/>
    </row>
    <row r="1673" spans="4:23" ht="13.5">
      <c r="D1673" s="17"/>
      <c r="E1673" s="17"/>
      <c r="G1673" s="39"/>
      <c r="H1673" s="17"/>
      <c r="I1673" s="17"/>
      <c r="O1673" s="100"/>
      <c r="P1673" s="15"/>
      <c r="Q1673" s="15"/>
      <c r="R1673" s="17"/>
      <c r="S1673" s="17"/>
      <c r="T1673" s="17"/>
      <c r="U1673" s="39"/>
      <c r="V1673" s="17"/>
      <c r="W1673" s="17"/>
    </row>
    <row r="1674" spans="4:23" ht="13.5">
      <c r="D1674" s="17"/>
      <c r="E1674" s="17"/>
      <c r="G1674" s="39"/>
      <c r="H1674" s="17"/>
      <c r="I1674" s="17"/>
      <c r="O1674" s="100"/>
      <c r="P1674" s="15"/>
      <c r="Q1674" s="15"/>
      <c r="R1674" s="17"/>
      <c r="S1674" s="17"/>
      <c r="T1674" s="17"/>
      <c r="U1674" s="39"/>
      <c r="V1674" s="17"/>
      <c r="W1674" s="17"/>
    </row>
    <row r="1675" spans="4:23" ht="13.5">
      <c r="D1675" s="17"/>
      <c r="E1675" s="17"/>
      <c r="G1675" s="39"/>
      <c r="H1675" s="17"/>
      <c r="I1675" s="17"/>
      <c r="O1675" s="100"/>
      <c r="P1675" s="15"/>
      <c r="Q1675" s="15"/>
      <c r="R1675" s="17"/>
      <c r="S1675" s="17"/>
      <c r="T1675" s="17"/>
      <c r="U1675" s="39"/>
      <c r="V1675" s="17"/>
      <c r="W1675" s="17"/>
    </row>
    <row r="1676" spans="4:23" ht="13.5">
      <c r="D1676" s="17"/>
      <c r="E1676" s="17"/>
      <c r="G1676" s="39"/>
      <c r="H1676" s="17"/>
      <c r="I1676" s="17"/>
      <c r="O1676" s="100"/>
      <c r="P1676" s="15"/>
      <c r="Q1676" s="15"/>
      <c r="R1676" s="17"/>
      <c r="S1676" s="17"/>
      <c r="T1676" s="17"/>
      <c r="U1676" s="39"/>
      <c r="V1676" s="17"/>
      <c r="W1676" s="17"/>
    </row>
    <row r="1677" spans="4:23" ht="13.5">
      <c r="D1677" s="17"/>
      <c r="E1677" s="17"/>
      <c r="G1677" s="39"/>
      <c r="H1677" s="17"/>
      <c r="I1677" s="17"/>
      <c r="O1677" s="100"/>
      <c r="P1677" s="15"/>
      <c r="Q1677" s="15"/>
      <c r="R1677" s="17"/>
      <c r="S1677" s="17"/>
      <c r="T1677" s="17"/>
      <c r="U1677" s="39"/>
      <c r="V1677" s="17"/>
      <c r="W1677" s="17"/>
    </row>
    <row r="1678" spans="4:23" ht="13.5">
      <c r="D1678" s="17"/>
      <c r="E1678" s="17"/>
      <c r="G1678" s="39"/>
      <c r="H1678" s="17"/>
      <c r="I1678" s="17"/>
      <c r="O1678" s="100"/>
      <c r="P1678" s="15"/>
      <c r="Q1678" s="15"/>
      <c r="R1678" s="17"/>
      <c r="S1678" s="17"/>
      <c r="T1678" s="17"/>
      <c r="U1678" s="39"/>
      <c r="V1678" s="17"/>
      <c r="W1678" s="17"/>
    </row>
    <row r="1679" spans="4:23" ht="13.5">
      <c r="D1679" s="17"/>
      <c r="E1679" s="17"/>
      <c r="G1679" s="39"/>
      <c r="H1679" s="17"/>
      <c r="I1679" s="17"/>
      <c r="O1679" s="100"/>
      <c r="P1679" s="15"/>
      <c r="Q1679" s="15"/>
      <c r="R1679" s="17"/>
      <c r="S1679" s="17"/>
      <c r="T1679" s="17"/>
      <c r="U1679" s="39"/>
      <c r="V1679" s="17"/>
      <c r="W1679" s="17"/>
    </row>
    <row r="1680" spans="4:23" ht="13.5">
      <c r="D1680" s="17"/>
      <c r="E1680" s="17"/>
      <c r="G1680" s="39"/>
      <c r="H1680" s="17"/>
      <c r="I1680" s="17"/>
      <c r="O1680" s="100"/>
      <c r="P1680" s="15"/>
      <c r="Q1680" s="15"/>
      <c r="R1680" s="17"/>
      <c r="S1680" s="17"/>
      <c r="T1680" s="17"/>
      <c r="U1680" s="39"/>
      <c r="V1680" s="17"/>
      <c r="W1680" s="17"/>
    </row>
    <row r="1681" spans="4:23" ht="13.5">
      <c r="D1681" s="41"/>
      <c r="G1681" s="39"/>
      <c r="H1681" s="17"/>
      <c r="I1681" s="17"/>
      <c r="O1681" s="100"/>
      <c r="P1681" s="15"/>
      <c r="Q1681" s="15"/>
      <c r="R1681" s="41"/>
      <c r="S1681" s="41"/>
      <c r="T1681" s="17"/>
      <c r="U1681" s="39"/>
      <c r="V1681" s="17"/>
      <c r="W1681" s="17"/>
    </row>
    <row r="1682" spans="4:23" ht="13.5">
      <c r="D1682" s="17"/>
      <c r="E1682" s="17"/>
      <c r="H1682" s="17"/>
      <c r="I1682" s="17"/>
      <c r="O1682" s="100"/>
      <c r="P1682" s="15"/>
      <c r="Q1682" s="15"/>
      <c r="R1682" s="17"/>
      <c r="S1682" s="17"/>
      <c r="T1682" s="17"/>
      <c r="U1682" s="40"/>
      <c r="V1682" s="17"/>
      <c r="W1682" s="17"/>
    </row>
    <row r="1683" spans="4:23" ht="13.5">
      <c r="D1683" s="41"/>
      <c r="H1683" s="17"/>
      <c r="O1683" s="100"/>
      <c r="P1683" s="15"/>
      <c r="Q1683" s="15"/>
      <c r="R1683" s="41"/>
      <c r="S1683" s="41"/>
      <c r="T1683" s="17"/>
      <c r="U1683" s="40"/>
      <c r="V1683" s="17"/>
      <c r="W1683" s="41"/>
    </row>
    <row r="1684" spans="4:23" ht="13.5">
      <c r="D1684" s="17"/>
      <c r="E1684" s="17"/>
      <c r="H1684" s="17"/>
      <c r="I1684" s="17"/>
      <c r="O1684" s="100"/>
      <c r="P1684" s="15"/>
      <c r="Q1684" s="15"/>
      <c r="R1684" s="17"/>
      <c r="S1684" s="17"/>
      <c r="T1684" s="17"/>
      <c r="U1684" s="40"/>
      <c r="V1684" s="17"/>
      <c r="W1684" s="17"/>
    </row>
    <row r="1685" spans="4:23" ht="13.5">
      <c r="D1685" s="17"/>
      <c r="E1685" s="17"/>
      <c r="H1685" s="17"/>
      <c r="I1685" s="17"/>
      <c r="O1685" s="100"/>
      <c r="P1685" s="15"/>
      <c r="Q1685" s="15"/>
      <c r="R1685" s="17"/>
      <c r="S1685" s="17"/>
      <c r="T1685" s="17"/>
      <c r="U1685" s="40"/>
      <c r="V1685" s="17"/>
      <c r="W1685" s="17"/>
    </row>
    <row r="1686" spans="4:23" ht="13.5">
      <c r="D1686" s="17"/>
      <c r="E1686" s="17"/>
      <c r="G1686" s="39"/>
      <c r="H1686" s="17"/>
      <c r="I1686" s="17"/>
      <c r="O1686" s="100"/>
      <c r="P1686" s="15"/>
      <c r="Q1686" s="15"/>
      <c r="R1686" s="17"/>
      <c r="S1686" s="17"/>
      <c r="T1686" s="17"/>
      <c r="U1686" s="39"/>
      <c r="V1686" s="17"/>
      <c r="W1686" s="17"/>
    </row>
    <row r="1687" spans="4:23" ht="13.5">
      <c r="D1687" s="41"/>
      <c r="G1687" s="39"/>
      <c r="O1687" s="100"/>
      <c r="P1687" s="15"/>
      <c r="Q1687" s="15"/>
      <c r="R1687" s="41"/>
      <c r="S1687" s="41"/>
      <c r="T1687" s="17"/>
      <c r="U1687" s="39"/>
      <c r="V1687" s="41"/>
      <c r="W1687" s="41"/>
    </row>
    <row r="1688" spans="4:23" ht="13.5">
      <c r="D1688" s="17"/>
      <c r="E1688" s="17"/>
      <c r="G1688" s="39"/>
      <c r="H1688" s="17"/>
      <c r="I1688" s="17"/>
      <c r="O1688" s="100"/>
      <c r="P1688" s="15"/>
      <c r="Q1688" s="15"/>
      <c r="R1688" s="17"/>
      <c r="S1688" s="17"/>
      <c r="T1688" s="17"/>
      <c r="U1688" s="39"/>
      <c r="V1688" s="17"/>
      <c r="W1688" s="17"/>
    </row>
    <row r="1689" spans="4:23" ht="13.5">
      <c r="D1689" s="17"/>
      <c r="E1689" s="17"/>
      <c r="G1689" s="39"/>
      <c r="H1689" s="17"/>
      <c r="I1689" s="17"/>
      <c r="O1689" s="100"/>
      <c r="P1689" s="15"/>
      <c r="Q1689" s="15"/>
      <c r="R1689" s="17"/>
      <c r="S1689" s="17"/>
      <c r="T1689" s="17"/>
      <c r="U1689" s="39"/>
      <c r="V1689" s="17"/>
      <c r="W1689" s="17"/>
    </row>
    <row r="1690" spans="4:23" ht="13.5">
      <c r="D1690" s="17"/>
      <c r="E1690" s="17"/>
      <c r="G1690" s="39"/>
      <c r="H1690" s="17"/>
      <c r="I1690" s="17"/>
      <c r="O1690" s="100"/>
      <c r="P1690" s="15"/>
      <c r="Q1690" s="15"/>
      <c r="R1690" s="17"/>
      <c r="S1690" s="17"/>
      <c r="T1690" s="17"/>
      <c r="U1690" s="39"/>
      <c r="V1690" s="17"/>
      <c r="W1690" s="17"/>
    </row>
    <row r="1691" spans="4:23" ht="13.5">
      <c r="D1691" s="17"/>
      <c r="E1691" s="17"/>
      <c r="G1691" s="39"/>
      <c r="H1691" s="17"/>
      <c r="I1691" s="17"/>
      <c r="O1691" s="100"/>
      <c r="P1691" s="15"/>
      <c r="Q1691" s="15"/>
      <c r="R1691" s="17"/>
      <c r="S1691" s="17"/>
      <c r="T1691" s="17"/>
      <c r="U1691" s="39"/>
      <c r="V1691" s="17"/>
      <c r="W1691" s="17"/>
    </row>
    <row r="1692" spans="4:23" ht="13.5">
      <c r="D1692" s="41"/>
      <c r="O1692" s="100"/>
      <c r="P1692" s="15"/>
      <c r="Q1692" s="15"/>
      <c r="R1692" s="41"/>
      <c r="S1692" s="41"/>
      <c r="T1692" s="17"/>
      <c r="U1692" s="40"/>
      <c r="V1692" s="41"/>
      <c r="W1692" s="41"/>
    </row>
    <row r="1693" spans="4:23" ht="13.5">
      <c r="D1693" s="41"/>
      <c r="G1693" s="39"/>
      <c r="O1693" s="100"/>
      <c r="P1693" s="15"/>
      <c r="Q1693" s="15"/>
      <c r="R1693" s="41"/>
      <c r="S1693" s="41"/>
      <c r="T1693" s="17"/>
      <c r="U1693" s="39"/>
      <c r="V1693" s="41"/>
      <c r="W1693" s="41"/>
    </row>
    <row r="1694" spans="4:23" ht="13.5">
      <c r="D1694" s="17"/>
      <c r="E1694" s="17"/>
      <c r="H1694" s="17"/>
      <c r="I1694" s="17"/>
      <c r="O1694" s="100"/>
      <c r="P1694" s="15"/>
      <c r="Q1694" s="15"/>
      <c r="R1694" s="17"/>
      <c r="S1694" s="17"/>
      <c r="T1694" s="17"/>
      <c r="U1694" s="40"/>
      <c r="V1694" s="17"/>
      <c r="W1694" s="17"/>
    </row>
    <row r="1695" spans="4:23" ht="13.5">
      <c r="D1695" s="41"/>
      <c r="G1695" s="39"/>
      <c r="O1695" s="100"/>
      <c r="P1695" s="15"/>
      <c r="Q1695" s="15"/>
      <c r="R1695" s="41"/>
      <c r="S1695" s="41"/>
      <c r="T1695" s="17"/>
      <c r="U1695" s="39"/>
      <c r="V1695" s="41"/>
      <c r="W1695" s="41"/>
    </row>
    <row r="1696" spans="4:23" ht="13.5">
      <c r="D1696" s="41"/>
      <c r="G1696" s="39"/>
      <c r="O1696" s="100"/>
      <c r="P1696" s="15"/>
      <c r="Q1696" s="15"/>
      <c r="R1696" s="41"/>
      <c r="S1696" s="41"/>
      <c r="T1696" s="17"/>
      <c r="U1696" s="39"/>
      <c r="V1696" s="41"/>
      <c r="W1696" s="41"/>
    </row>
    <row r="1697" spans="4:23" ht="13.5">
      <c r="D1697" s="17"/>
      <c r="E1697" s="17"/>
      <c r="G1697" s="39"/>
      <c r="H1697" s="17"/>
      <c r="I1697" s="17"/>
      <c r="O1697" s="100"/>
      <c r="P1697" s="15"/>
      <c r="Q1697" s="15"/>
      <c r="R1697" s="17"/>
      <c r="S1697" s="17"/>
      <c r="T1697" s="17"/>
      <c r="U1697" s="39"/>
      <c r="V1697" s="17"/>
      <c r="W1697" s="17"/>
    </row>
    <row r="1698" spans="4:23" ht="13.5">
      <c r="D1698" s="17"/>
      <c r="E1698" s="17"/>
      <c r="G1698" s="39"/>
      <c r="H1698" s="17"/>
      <c r="I1698" s="17"/>
      <c r="O1698" s="100"/>
      <c r="P1698" s="15"/>
      <c r="Q1698" s="15"/>
      <c r="R1698" s="17"/>
      <c r="S1698" s="17"/>
      <c r="T1698" s="17"/>
      <c r="U1698" s="39"/>
      <c r="V1698" s="17"/>
      <c r="W1698" s="17"/>
    </row>
    <row r="1699" spans="4:23" ht="13.5">
      <c r="D1699" s="17"/>
      <c r="E1699" s="17"/>
      <c r="G1699" s="39"/>
      <c r="H1699" s="17"/>
      <c r="I1699" s="17"/>
      <c r="O1699" s="100"/>
      <c r="P1699" s="15"/>
      <c r="Q1699" s="15"/>
      <c r="R1699" s="17"/>
      <c r="S1699" s="17"/>
      <c r="T1699" s="17"/>
      <c r="U1699" s="39"/>
      <c r="V1699" s="17"/>
      <c r="W1699" s="17"/>
    </row>
    <row r="1700" spans="4:23" ht="13.5">
      <c r="D1700" s="17"/>
      <c r="E1700" s="17"/>
      <c r="G1700" s="39"/>
      <c r="H1700" s="17"/>
      <c r="I1700" s="17"/>
      <c r="O1700" s="100"/>
      <c r="P1700" s="15"/>
      <c r="Q1700" s="15"/>
      <c r="R1700" s="17"/>
      <c r="S1700" s="17"/>
      <c r="T1700" s="17"/>
      <c r="U1700" s="39"/>
      <c r="V1700" s="17"/>
      <c r="W1700" s="17"/>
    </row>
    <row r="1701" spans="4:23" ht="13.5">
      <c r="D1701" s="41"/>
      <c r="G1701" s="39"/>
      <c r="O1701" s="100"/>
      <c r="P1701" s="15"/>
      <c r="Q1701" s="15"/>
      <c r="R1701" s="41"/>
      <c r="S1701" s="41"/>
      <c r="T1701" s="17"/>
      <c r="U1701" s="39"/>
      <c r="V1701" s="41"/>
      <c r="W1701" s="41"/>
    </row>
    <row r="1702" spans="4:23" ht="13.5">
      <c r="D1702" s="17"/>
      <c r="E1702" s="17"/>
      <c r="G1702" s="39"/>
      <c r="H1702" s="17"/>
      <c r="I1702" s="17"/>
      <c r="O1702" s="100"/>
      <c r="P1702" s="15"/>
      <c r="Q1702" s="15"/>
      <c r="R1702" s="17"/>
      <c r="S1702" s="17"/>
      <c r="T1702" s="17"/>
      <c r="U1702" s="39"/>
      <c r="V1702" s="17"/>
      <c r="W1702" s="17"/>
    </row>
    <row r="1703" spans="4:23" ht="13.5">
      <c r="D1703" s="17"/>
      <c r="E1703" s="17"/>
      <c r="G1703" s="39"/>
      <c r="H1703" s="17"/>
      <c r="I1703" s="17"/>
      <c r="O1703" s="100"/>
      <c r="P1703" s="15"/>
      <c r="Q1703" s="15"/>
      <c r="R1703" s="17"/>
      <c r="S1703" s="17"/>
      <c r="T1703" s="17"/>
      <c r="U1703" s="39"/>
      <c r="V1703" s="17"/>
      <c r="W1703" s="17"/>
    </row>
    <row r="1704" spans="4:23" ht="13.5">
      <c r="D1704" s="17"/>
      <c r="E1704" s="17"/>
      <c r="G1704" s="39"/>
      <c r="H1704" s="17"/>
      <c r="I1704" s="17"/>
      <c r="O1704" s="100"/>
      <c r="P1704" s="15"/>
      <c r="Q1704" s="15"/>
      <c r="R1704" s="17"/>
      <c r="S1704" s="17"/>
      <c r="T1704" s="17"/>
      <c r="U1704" s="39"/>
      <c r="V1704" s="17"/>
      <c r="W1704" s="17"/>
    </row>
    <row r="1705" spans="4:23" ht="13.5">
      <c r="D1705" s="17"/>
      <c r="E1705" s="17"/>
      <c r="G1705" s="39"/>
      <c r="H1705" s="17"/>
      <c r="I1705" s="17"/>
      <c r="O1705" s="100"/>
      <c r="P1705" s="15"/>
      <c r="Q1705" s="15"/>
      <c r="R1705" s="17"/>
      <c r="S1705" s="17"/>
      <c r="T1705" s="17"/>
      <c r="U1705" s="39"/>
      <c r="V1705" s="17"/>
      <c r="W1705" s="17"/>
    </row>
    <row r="1706" spans="4:23" ht="13.5">
      <c r="D1706" s="17"/>
      <c r="E1706" s="17"/>
      <c r="G1706" s="39"/>
      <c r="H1706" s="17"/>
      <c r="I1706" s="17"/>
      <c r="O1706" s="100"/>
      <c r="P1706" s="15"/>
      <c r="Q1706" s="15"/>
      <c r="R1706" s="17"/>
      <c r="S1706" s="17"/>
      <c r="T1706" s="17"/>
      <c r="U1706" s="39"/>
      <c r="V1706" s="17"/>
      <c r="W1706" s="17"/>
    </row>
    <row r="1707" spans="4:23" ht="13.5">
      <c r="D1707" s="41"/>
      <c r="O1707" s="100"/>
      <c r="P1707" s="15"/>
      <c r="Q1707" s="15"/>
      <c r="R1707" s="41"/>
      <c r="S1707" s="41"/>
      <c r="T1707" s="17"/>
      <c r="U1707" s="40"/>
      <c r="V1707" s="41"/>
      <c r="W1707" s="41"/>
    </row>
    <row r="1708" spans="4:23" ht="13.5">
      <c r="D1708" s="17"/>
      <c r="E1708" s="17"/>
      <c r="G1708" s="39"/>
      <c r="H1708" s="17"/>
      <c r="I1708" s="17"/>
      <c r="O1708" s="100"/>
      <c r="P1708" s="15"/>
      <c r="Q1708" s="15"/>
      <c r="R1708" s="17"/>
      <c r="S1708" s="17"/>
      <c r="T1708" s="17"/>
      <c r="U1708" s="39"/>
      <c r="V1708" s="17"/>
      <c r="W1708" s="17"/>
    </row>
    <row r="1709" spans="4:23" ht="13.5">
      <c r="D1709" s="17"/>
      <c r="E1709" s="17"/>
      <c r="G1709" s="39"/>
      <c r="H1709" s="17"/>
      <c r="I1709" s="17"/>
      <c r="O1709" s="100"/>
      <c r="P1709" s="15"/>
      <c r="Q1709" s="15"/>
      <c r="R1709" s="17"/>
      <c r="S1709" s="17"/>
      <c r="T1709" s="17"/>
      <c r="U1709" s="39"/>
      <c r="V1709" s="17"/>
      <c r="W1709" s="17"/>
    </row>
    <row r="1710" spans="4:23" ht="13.5">
      <c r="D1710" s="41"/>
      <c r="O1710" s="100"/>
      <c r="P1710" s="15"/>
      <c r="Q1710" s="15"/>
      <c r="R1710" s="41"/>
      <c r="S1710" s="41"/>
      <c r="T1710" s="17"/>
      <c r="U1710" s="40"/>
      <c r="V1710" s="41"/>
      <c r="W1710" s="41"/>
    </row>
    <row r="1711" spans="4:23" ht="13.5">
      <c r="D1711" s="17"/>
      <c r="E1711" s="17"/>
      <c r="G1711" s="39"/>
      <c r="H1711" s="17"/>
      <c r="I1711" s="17"/>
      <c r="O1711" s="100"/>
      <c r="P1711" s="15"/>
      <c r="Q1711" s="15"/>
      <c r="R1711" s="17"/>
      <c r="S1711" s="17"/>
      <c r="T1711" s="17"/>
      <c r="U1711" s="39"/>
      <c r="V1711" s="17"/>
      <c r="W1711" s="17"/>
    </row>
    <row r="1712" spans="4:23" ht="13.5">
      <c r="D1712" s="17"/>
      <c r="E1712" s="17"/>
      <c r="G1712" s="39"/>
      <c r="H1712" s="17"/>
      <c r="I1712" s="17"/>
      <c r="O1712" s="100"/>
      <c r="P1712" s="15"/>
      <c r="Q1712" s="15"/>
      <c r="R1712" s="17"/>
      <c r="S1712" s="17"/>
      <c r="T1712" s="17"/>
      <c r="U1712" s="39"/>
      <c r="V1712" s="17"/>
      <c r="W1712" s="17"/>
    </row>
    <row r="1713" spans="4:23" ht="13.5">
      <c r="D1713" s="17"/>
      <c r="E1713" s="17"/>
      <c r="G1713" s="39"/>
      <c r="H1713" s="17"/>
      <c r="I1713" s="17"/>
      <c r="O1713" s="100"/>
      <c r="P1713" s="15"/>
      <c r="Q1713" s="15"/>
      <c r="R1713" s="17"/>
      <c r="S1713" s="17"/>
      <c r="T1713" s="17"/>
      <c r="U1713" s="39"/>
      <c r="V1713" s="17"/>
      <c r="W1713" s="17"/>
    </row>
    <row r="1714" spans="4:23" ht="13.5">
      <c r="D1714" s="41"/>
      <c r="G1714" s="39"/>
      <c r="H1714" s="17"/>
      <c r="O1714" s="100"/>
      <c r="P1714" s="15"/>
      <c r="Q1714" s="15"/>
      <c r="R1714" s="41"/>
      <c r="S1714" s="41"/>
      <c r="T1714" s="17"/>
      <c r="U1714" s="39"/>
      <c r="V1714" s="17"/>
      <c r="W1714" s="41"/>
    </row>
    <row r="1715" spans="4:23" ht="13.5">
      <c r="D1715" s="41"/>
      <c r="G1715" s="39"/>
      <c r="H1715" s="17"/>
      <c r="O1715" s="100"/>
      <c r="P1715" s="15"/>
      <c r="Q1715" s="15"/>
      <c r="R1715" s="41"/>
      <c r="S1715" s="41"/>
      <c r="T1715" s="17"/>
      <c r="U1715" s="39"/>
      <c r="V1715" s="17"/>
      <c r="W1715" s="41"/>
    </row>
    <row r="1716" spans="4:23" ht="13.5">
      <c r="D1716" s="17"/>
      <c r="E1716" s="17"/>
      <c r="G1716" s="39"/>
      <c r="H1716" s="17"/>
      <c r="I1716" s="17"/>
      <c r="O1716" s="100"/>
      <c r="P1716" s="15"/>
      <c r="Q1716" s="15"/>
      <c r="R1716" s="17"/>
      <c r="S1716" s="17"/>
      <c r="T1716" s="17"/>
      <c r="U1716" s="39"/>
      <c r="V1716" s="17"/>
      <c r="W1716" s="17"/>
    </row>
    <row r="1717" spans="4:23" ht="13.5">
      <c r="D1717" s="17"/>
      <c r="E1717" s="17"/>
      <c r="G1717" s="39"/>
      <c r="H1717" s="17"/>
      <c r="I1717" s="17"/>
      <c r="O1717" s="100"/>
      <c r="P1717" s="15"/>
      <c r="Q1717" s="15"/>
      <c r="R1717" s="17"/>
      <c r="S1717" s="17"/>
      <c r="T1717" s="17"/>
      <c r="U1717" s="39"/>
      <c r="V1717" s="17"/>
      <c r="W1717" s="17"/>
    </row>
    <row r="1718" spans="4:23" ht="13.5">
      <c r="D1718" s="17"/>
      <c r="E1718" s="17"/>
      <c r="G1718" s="39"/>
      <c r="H1718" s="17"/>
      <c r="I1718" s="17"/>
      <c r="O1718" s="100"/>
      <c r="P1718" s="15"/>
      <c r="Q1718" s="15"/>
      <c r="R1718" s="17"/>
      <c r="S1718" s="17"/>
      <c r="T1718" s="17"/>
      <c r="U1718" s="39"/>
      <c r="V1718" s="17"/>
      <c r="W1718" s="17"/>
    </row>
    <row r="1719" spans="4:23" ht="13.5">
      <c r="D1719" s="17"/>
      <c r="E1719" s="17"/>
      <c r="G1719" s="39"/>
      <c r="H1719" s="17"/>
      <c r="I1719" s="17"/>
      <c r="O1719" s="100"/>
      <c r="P1719" s="15"/>
      <c r="Q1719" s="15"/>
      <c r="R1719" s="17"/>
      <c r="S1719" s="17"/>
      <c r="T1719" s="17"/>
      <c r="U1719" s="39"/>
      <c r="V1719" s="17"/>
      <c r="W1719" s="17"/>
    </row>
    <row r="1720" spans="4:23" ht="13.5">
      <c r="D1720" s="17"/>
      <c r="E1720" s="17"/>
      <c r="G1720" s="39"/>
      <c r="H1720" s="17"/>
      <c r="I1720" s="17"/>
      <c r="O1720" s="100"/>
      <c r="P1720" s="15"/>
      <c r="Q1720" s="15"/>
      <c r="R1720" s="17"/>
      <c r="S1720" s="17"/>
      <c r="T1720" s="17"/>
      <c r="U1720" s="39"/>
      <c r="V1720" s="17"/>
      <c r="W1720" s="17"/>
    </row>
    <row r="1721" spans="4:23" ht="13.5">
      <c r="D1721" s="17"/>
      <c r="E1721" s="17"/>
      <c r="G1721" s="39"/>
      <c r="H1721" s="17"/>
      <c r="I1721" s="17"/>
      <c r="O1721" s="100"/>
      <c r="P1721" s="15"/>
      <c r="Q1721" s="15"/>
      <c r="R1721" s="17"/>
      <c r="S1721" s="17"/>
      <c r="T1721" s="17"/>
      <c r="U1721" s="39"/>
      <c r="V1721" s="17"/>
      <c r="W1721" s="17"/>
    </row>
    <row r="1722" spans="4:23" ht="13.5">
      <c r="D1722" s="41"/>
      <c r="H1722" s="17"/>
      <c r="O1722" s="100"/>
      <c r="P1722" s="15"/>
      <c r="Q1722" s="15"/>
      <c r="R1722" s="41"/>
      <c r="S1722" s="41"/>
      <c r="T1722" s="17"/>
      <c r="U1722" s="40"/>
      <c r="V1722" s="17"/>
      <c r="W1722" s="41"/>
    </row>
    <row r="1723" spans="4:23" ht="13.5">
      <c r="D1723" s="17"/>
      <c r="E1723" s="17"/>
      <c r="G1723" s="39"/>
      <c r="H1723" s="17"/>
      <c r="I1723" s="17"/>
      <c r="O1723" s="100"/>
      <c r="P1723" s="15"/>
      <c r="Q1723" s="15"/>
      <c r="R1723" s="17"/>
      <c r="S1723" s="17"/>
      <c r="T1723" s="17"/>
      <c r="U1723" s="39"/>
      <c r="V1723" s="17"/>
      <c r="W1723" s="17"/>
    </row>
    <row r="1724" spans="4:23" ht="13.5">
      <c r="D1724" s="17"/>
      <c r="E1724" s="17"/>
      <c r="G1724" s="39"/>
      <c r="H1724" s="17"/>
      <c r="I1724" s="17"/>
      <c r="O1724" s="100"/>
      <c r="P1724" s="15"/>
      <c r="Q1724" s="15"/>
      <c r="R1724" s="17"/>
      <c r="S1724" s="17"/>
      <c r="T1724" s="17"/>
      <c r="U1724" s="39"/>
      <c r="V1724" s="17"/>
      <c r="W1724" s="17"/>
    </row>
    <row r="1725" spans="4:23" ht="13.5">
      <c r="D1725" s="41"/>
      <c r="O1725" s="100"/>
      <c r="P1725" s="15"/>
      <c r="Q1725" s="15"/>
      <c r="R1725" s="41"/>
      <c r="S1725" s="41"/>
      <c r="T1725" s="17"/>
      <c r="U1725" s="40"/>
      <c r="V1725" s="41"/>
      <c r="W1725" s="41"/>
    </row>
    <row r="1726" spans="4:23" ht="13.5">
      <c r="D1726" s="17"/>
      <c r="E1726" s="17"/>
      <c r="G1726" s="39"/>
      <c r="H1726" s="17"/>
      <c r="I1726" s="17"/>
      <c r="O1726" s="100"/>
      <c r="P1726" s="15"/>
      <c r="Q1726" s="15"/>
      <c r="R1726" s="17"/>
      <c r="S1726" s="17"/>
      <c r="T1726" s="17"/>
      <c r="U1726" s="39"/>
      <c r="V1726" s="17"/>
      <c r="W1726" s="17"/>
    </row>
    <row r="1727" spans="4:23" ht="13.5">
      <c r="D1727" s="17"/>
      <c r="E1727" s="17"/>
      <c r="H1727" s="17"/>
      <c r="I1727" s="17"/>
      <c r="O1727" s="100"/>
      <c r="P1727" s="15"/>
      <c r="Q1727" s="15"/>
      <c r="R1727" s="17"/>
      <c r="S1727" s="17"/>
      <c r="T1727" s="17"/>
      <c r="U1727" s="40"/>
      <c r="V1727" s="17"/>
      <c r="W1727" s="17"/>
    </row>
    <row r="1728" spans="4:23" ht="13.5">
      <c r="D1728" s="17"/>
      <c r="E1728" s="17"/>
      <c r="G1728" s="39"/>
      <c r="H1728" s="17"/>
      <c r="I1728" s="17"/>
      <c r="O1728" s="100"/>
      <c r="P1728" s="15"/>
      <c r="Q1728" s="15"/>
      <c r="R1728" s="17"/>
      <c r="S1728" s="17"/>
      <c r="T1728" s="17"/>
      <c r="U1728" s="39"/>
      <c r="V1728" s="17"/>
      <c r="W1728" s="17"/>
    </row>
    <row r="1729" spans="4:23" ht="13.5">
      <c r="D1729" s="17"/>
      <c r="E1729" s="17"/>
      <c r="G1729" s="39"/>
      <c r="H1729" s="17"/>
      <c r="I1729" s="17"/>
      <c r="O1729" s="100"/>
      <c r="P1729" s="15"/>
      <c r="Q1729" s="15"/>
      <c r="R1729" s="17"/>
      <c r="S1729" s="17"/>
      <c r="T1729" s="17"/>
      <c r="U1729" s="39"/>
      <c r="V1729" s="17"/>
      <c r="W1729" s="17"/>
    </row>
    <row r="1730" spans="4:23" ht="13.5">
      <c r="D1730" s="17"/>
      <c r="E1730" s="17"/>
      <c r="G1730" s="39"/>
      <c r="H1730" s="17"/>
      <c r="I1730" s="17"/>
      <c r="O1730" s="100"/>
      <c r="P1730" s="15"/>
      <c r="Q1730" s="15"/>
      <c r="R1730" s="17"/>
      <c r="S1730" s="17"/>
      <c r="T1730" s="17"/>
      <c r="U1730" s="39"/>
      <c r="V1730" s="17"/>
      <c r="W1730" s="17"/>
    </row>
    <row r="1731" spans="4:23" ht="13.5">
      <c r="D1731" s="17"/>
      <c r="E1731" s="17"/>
      <c r="G1731" s="39"/>
      <c r="H1731" s="17"/>
      <c r="I1731" s="17"/>
      <c r="O1731" s="100"/>
      <c r="P1731" s="15"/>
      <c r="Q1731" s="15"/>
      <c r="R1731" s="17"/>
      <c r="S1731" s="17"/>
      <c r="T1731" s="17"/>
      <c r="U1731" s="39"/>
      <c r="V1731" s="17"/>
      <c r="W1731" s="17"/>
    </row>
    <row r="1732" spans="4:23" ht="13.5">
      <c r="D1732" s="17"/>
      <c r="E1732" s="17"/>
      <c r="G1732" s="39"/>
      <c r="H1732" s="17"/>
      <c r="I1732" s="17"/>
      <c r="O1732" s="100"/>
      <c r="P1732" s="15"/>
      <c r="Q1732" s="15"/>
      <c r="R1732" s="17"/>
      <c r="S1732" s="17"/>
      <c r="T1732" s="17"/>
      <c r="U1732" s="39"/>
      <c r="V1732" s="17"/>
      <c r="W1732" s="17"/>
    </row>
    <row r="1733" spans="4:23" ht="13.5">
      <c r="D1733" s="17"/>
      <c r="E1733" s="17"/>
      <c r="G1733" s="39"/>
      <c r="H1733" s="17"/>
      <c r="I1733" s="17"/>
      <c r="O1733" s="100"/>
      <c r="P1733" s="15"/>
      <c r="Q1733" s="15"/>
      <c r="R1733" s="17"/>
      <c r="S1733" s="17"/>
      <c r="T1733" s="17"/>
      <c r="U1733" s="39"/>
      <c r="V1733" s="17"/>
      <c r="W1733" s="17"/>
    </row>
    <row r="1734" spans="4:23" ht="13.5">
      <c r="D1734" s="41"/>
      <c r="O1734" s="100"/>
      <c r="P1734" s="15"/>
      <c r="Q1734" s="15"/>
      <c r="R1734" s="41"/>
      <c r="S1734" s="41"/>
      <c r="T1734" s="17"/>
      <c r="U1734" s="40"/>
      <c r="V1734" s="41"/>
      <c r="W1734" s="41"/>
    </row>
    <row r="1735" spans="4:23" ht="13.5">
      <c r="D1735" s="17"/>
      <c r="E1735" s="17"/>
      <c r="G1735" s="39"/>
      <c r="H1735" s="17"/>
      <c r="I1735" s="17"/>
      <c r="O1735" s="100"/>
      <c r="P1735" s="15"/>
      <c r="Q1735" s="15"/>
      <c r="R1735" s="17"/>
      <c r="S1735" s="17"/>
      <c r="T1735" s="17"/>
      <c r="U1735" s="39"/>
      <c r="V1735" s="17"/>
      <c r="W1735" s="17"/>
    </row>
    <row r="1736" spans="4:23" ht="13.5">
      <c r="D1736" s="17"/>
      <c r="E1736" s="17"/>
      <c r="G1736" s="39"/>
      <c r="H1736" s="17"/>
      <c r="I1736" s="17"/>
      <c r="O1736" s="100"/>
      <c r="P1736" s="15"/>
      <c r="Q1736" s="15"/>
      <c r="R1736" s="17"/>
      <c r="S1736" s="17"/>
      <c r="T1736" s="17"/>
      <c r="U1736" s="39"/>
      <c r="V1736" s="17"/>
      <c r="W1736" s="17"/>
    </row>
    <row r="1737" spans="4:23" ht="13.5">
      <c r="D1737" s="17"/>
      <c r="E1737" s="17"/>
      <c r="G1737" s="39"/>
      <c r="H1737" s="17"/>
      <c r="I1737" s="17"/>
      <c r="O1737" s="100"/>
      <c r="P1737" s="15"/>
      <c r="Q1737" s="15"/>
      <c r="R1737" s="17"/>
      <c r="S1737" s="17"/>
      <c r="T1737" s="17"/>
      <c r="U1737" s="39"/>
      <c r="V1737" s="17"/>
      <c r="W1737" s="17"/>
    </row>
    <row r="1738" spans="4:23" ht="13.5">
      <c r="D1738" s="17"/>
      <c r="E1738" s="17"/>
      <c r="H1738" s="17"/>
      <c r="I1738" s="17"/>
      <c r="O1738" s="100"/>
      <c r="P1738" s="15"/>
      <c r="Q1738" s="15"/>
      <c r="R1738" s="17"/>
      <c r="S1738" s="17"/>
      <c r="T1738" s="17"/>
      <c r="U1738" s="40"/>
      <c r="V1738" s="17"/>
      <c r="W1738" s="17"/>
    </row>
    <row r="1739" spans="4:23" ht="13.5">
      <c r="D1739" s="17"/>
      <c r="E1739" s="17"/>
      <c r="G1739" s="39"/>
      <c r="H1739" s="17"/>
      <c r="I1739" s="17"/>
      <c r="O1739" s="100"/>
      <c r="P1739" s="15"/>
      <c r="Q1739" s="15"/>
      <c r="R1739" s="17"/>
      <c r="S1739" s="17"/>
      <c r="T1739" s="17"/>
      <c r="U1739" s="39"/>
      <c r="V1739" s="17"/>
      <c r="W1739" s="17"/>
    </row>
    <row r="1740" spans="4:23" ht="13.5">
      <c r="D1740" s="17"/>
      <c r="E1740" s="17"/>
      <c r="G1740" s="39"/>
      <c r="H1740" s="17"/>
      <c r="I1740" s="17"/>
      <c r="O1740" s="100"/>
      <c r="P1740" s="15"/>
      <c r="Q1740" s="15"/>
      <c r="R1740" s="17"/>
      <c r="S1740" s="17"/>
      <c r="T1740" s="17"/>
      <c r="U1740" s="39"/>
      <c r="V1740" s="17"/>
      <c r="W1740" s="17"/>
    </row>
    <row r="1741" spans="4:23" ht="13.5">
      <c r="D1741" s="17"/>
      <c r="E1741" s="17"/>
      <c r="G1741" s="39"/>
      <c r="H1741" s="17"/>
      <c r="I1741" s="17"/>
      <c r="O1741" s="100"/>
      <c r="P1741" s="15"/>
      <c r="Q1741" s="15"/>
      <c r="R1741" s="17"/>
      <c r="S1741" s="17"/>
      <c r="T1741" s="17"/>
      <c r="U1741" s="39"/>
      <c r="V1741" s="17"/>
      <c r="W1741" s="17"/>
    </row>
    <row r="1742" spans="4:23" ht="13.5">
      <c r="D1742" s="41"/>
      <c r="O1742" s="100"/>
      <c r="P1742" s="15"/>
      <c r="Q1742" s="15"/>
      <c r="R1742" s="41"/>
      <c r="S1742" s="41"/>
      <c r="T1742" s="17"/>
      <c r="U1742" s="40"/>
      <c r="V1742" s="41"/>
      <c r="W1742" s="41"/>
    </row>
    <row r="1743" spans="4:23" ht="13.5">
      <c r="D1743" s="41"/>
      <c r="H1743" s="17"/>
      <c r="O1743" s="100"/>
      <c r="P1743" s="15"/>
      <c r="Q1743" s="15"/>
      <c r="R1743" s="41"/>
      <c r="S1743" s="41"/>
      <c r="T1743" s="17"/>
      <c r="U1743" s="40"/>
      <c r="V1743" s="17"/>
      <c r="W1743" s="41"/>
    </row>
    <row r="1744" spans="4:23" ht="13.5">
      <c r="D1744" s="17"/>
      <c r="E1744" s="17"/>
      <c r="G1744" s="39"/>
      <c r="H1744" s="17"/>
      <c r="I1744" s="17"/>
      <c r="O1744" s="100"/>
      <c r="P1744" s="15"/>
      <c r="Q1744" s="15"/>
      <c r="R1744" s="17"/>
      <c r="S1744" s="17"/>
      <c r="T1744" s="17"/>
      <c r="U1744" s="39"/>
      <c r="V1744" s="17"/>
      <c r="W1744" s="17"/>
    </row>
    <row r="1745" spans="4:23" ht="13.5">
      <c r="D1745" s="17"/>
      <c r="E1745" s="17"/>
      <c r="H1745" s="17"/>
      <c r="I1745" s="17"/>
      <c r="O1745" s="100"/>
      <c r="P1745" s="15"/>
      <c r="Q1745" s="15"/>
      <c r="R1745" s="17"/>
      <c r="S1745" s="17"/>
      <c r="T1745" s="17"/>
      <c r="U1745" s="40"/>
      <c r="V1745" s="17"/>
      <c r="W1745" s="17"/>
    </row>
    <row r="1746" spans="4:23" ht="13.5">
      <c r="D1746" s="17"/>
      <c r="E1746" s="17"/>
      <c r="H1746" s="17"/>
      <c r="I1746" s="17"/>
      <c r="O1746" s="100"/>
      <c r="P1746" s="15"/>
      <c r="Q1746" s="15"/>
      <c r="R1746" s="17"/>
      <c r="S1746" s="17"/>
      <c r="T1746" s="17"/>
      <c r="U1746" s="40"/>
      <c r="V1746" s="17"/>
      <c r="W1746" s="17"/>
    </row>
    <row r="1747" spans="4:23" ht="13.5">
      <c r="D1747" s="17"/>
      <c r="E1747" s="17"/>
      <c r="H1747" s="17"/>
      <c r="I1747" s="17"/>
      <c r="O1747" s="100"/>
      <c r="P1747" s="15"/>
      <c r="Q1747" s="15"/>
      <c r="R1747" s="17"/>
      <c r="S1747" s="17"/>
      <c r="T1747" s="17"/>
      <c r="U1747" s="40"/>
      <c r="V1747" s="17"/>
      <c r="W1747" s="17"/>
    </row>
    <row r="1748" spans="4:23" ht="13.5">
      <c r="D1748" s="41"/>
      <c r="O1748" s="100"/>
      <c r="P1748" s="15"/>
      <c r="Q1748" s="15"/>
      <c r="R1748" s="41"/>
      <c r="S1748" s="41"/>
      <c r="T1748" s="17"/>
      <c r="U1748" s="40"/>
      <c r="V1748" s="41"/>
      <c r="W1748" s="41"/>
    </row>
  </sheetData>
  <sheetProtection/>
  <printOptions/>
  <pageMargins left="0.7" right="0.7" top="0.787401575" bottom="0.7874015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Werner Laun</dc:creator>
  <cp:keywords/>
  <dc:description/>
  <cp:lastModifiedBy>wolf</cp:lastModifiedBy>
  <cp:lastPrinted>2022-07-21T12:42:48Z</cp:lastPrinted>
  <dcterms:created xsi:type="dcterms:W3CDTF">2010-08-29T10:19:19Z</dcterms:created>
  <dcterms:modified xsi:type="dcterms:W3CDTF">2022-08-07T15:16:33Z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