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F:\dateien\bowling\meisterschaften 2019_20\"/>
    </mc:Choice>
  </mc:AlternateContent>
  <bookViews>
    <workbookView xWindow="16200" yWindow="0" windowWidth="21615" windowHeight="10590" activeTab="1"/>
  </bookViews>
  <sheets>
    <sheet name="Formular" sheetId="1" r:id="rId1"/>
    <sheet name="Daten" sheetId="2" r:id="rId2"/>
    <sheet name="Stammdaten" sheetId="4" state="hidden" r:id="rId3"/>
  </sheets>
  <functionGroups builtInGroupCount="18"/>
  <definedNames>
    <definedName name="_FilterDatabase" localSheetId="0" hidden="1">Formular!$A:$I</definedName>
    <definedName name="_FilterDatabase" localSheetId="2" hidden="1">Stammdaten!$A:$I</definedName>
    <definedName name="_xlnm._FilterDatabase" localSheetId="2" hidden="1">Stammdaten!$A:$I</definedName>
    <definedName name="ak">Stammdaten!$K$4:$K$14</definedName>
    <definedName name="anzteam" localSheetId="0">"combox1"</definedName>
    <definedName name="club">Stammdaten!$G$1:$G$1500</definedName>
    <definedName name="club1">Daten!$B$28:$D$71</definedName>
    <definedName name="club2">Formular!combox2.columne(0)</definedName>
    <definedName name="Criteria" localSheetId="0">Formular!$M$1:$M$2</definedName>
    <definedName name="Criteria" localSheetId="2">Stammdaten!$M$1:$M$2</definedName>
    <definedName name="EDV">Stammdaten!$C$1:$H$1506</definedName>
    <definedName name="EDVsuchen">Stammdaten!$C$1:$H$1500</definedName>
    <definedName name="event">Daten!$A$3:$AC$21</definedName>
    <definedName name="event1">Daten!$A$3:$B$12</definedName>
    <definedName name="Extract" localSheetId="2">Stammdaten!$O$1:$W$1</definedName>
    <definedName name="namensuchen">Stammdaten!$A$1:$H$1500</definedName>
    <definedName name="nix">" "</definedName>
    <definedName name="Print_Area" localSheetId="0">Formular!$A$1:$P$102</definedName>
    <definedName name="suchenclubedv">Stammdaten!$Q$1:$W$100</definedName>
    <definedName name="suchennamen">Stammdaten!$O$1:$W$100</definedName>
    <definedName name="_xlnm.Criteria" localSheetId="2">Stammdaten!$M$1:$M$2</definedName>
    <definedName name="terst">combox5.column(1)</definedName>
    <definedName name="verein">Stammdaten!$H$1:$H$1500</definedName>
    <definedName name="_xlnm.Extract" localSheetId="2">Stammdaten!$O$1:$W$1</definedName>
  </definedNames>
  <calcPr calcId="162913"/>
</workbook>
</file>

<file path=xl/calcChain.xml><?xml version="1.0" encoding="utf-8"?>
<calcChain xmlns="http://schemas.openxmlformats.org/spreadsheetml/2006/main">
  <c r="I10" i="2" l="1"/>
  <c r="I5" i="2"/>
  <c r="I9" i="2"/>
  <c r="I7" i="2"/>
  <c r="I6" i="2"/>
  <c r="I8" i="2"/>
  <c r="I3" i="2"/>
  <c r="I4" i="2"/>
  <c r="P4" i="1" l="1"/>
  <c r="O4" i="1"/>
  <c r="P3" i="2" l="1"/>
  <c r="P8" i="2"/>
  <c r="P6" i="2"/>
  <c r="P7" i="2"/>
  <c r="P9" i="2"/>
  <c r="P5" i="2"/>
  <c r="P10" i="2"/>
  <c r="P4" i="2"/>
  <c r="N4" i="1" l="1"/>
  <c r="M4" i="1"/>
  <c r="L4" i="1"/>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2" i="4"/>
  <c r="A28" i="2" l="1"/>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E15" i="1" l="1"/>
  <c r="F17" i="1"/>
  <c r="F16" i="1"/>
  <c r="G5" i="1"/>
  <c r="G4" i="1"/>
  <c r="J6" i="1"/>
  <c r="F13" i="1"/>
  <c r="F12" i="1" l="1"/>
  <c r="I4" i="1"/>
  <c r="I5" i="1"/>
  <c r="C8" i="1"/>
  <c r="C7" i="1"/>
  <c r="C6" i="1"/>
  <c r="B5" i="1"/>
  <c r="B4" i="1"/>
  <c r="B3" i="1"/>
  <c r="J7" i="1" l="1"/>
  <c r="K12" i="1" l="1"/>
</calcChain>
</file>

<file path=xl/comments1.xml><?xml version="1.0" encoding="utf-8"?>
<comments xmlns="http://schemas.openxmlformats.org/spreadsheetml/2006/main">
  <authors>
    <author>Eisbaer</author>
  </authors>
  <commentList>
    <comment ref="O22" authorId="0" shapeId="0">
      <text>
        <r>
          <rPr>
            <sz val="9"/>
            <color indexed="81"/>
            <rFont val="Segoe UI"/>
            <family val="2"/>
          </rPr>
          <t xml:space="preserve">
</t>
        </r>
        <r>
          <rPr>
            <sz val="14"/>
            <color indexed="81"/>
            <rFont val="Segoe UI"/>
            <family val="2"/>
          </rPr>
          <t>wenn Startzeit beliebig dann * eingeben</t>
        </r>
      </text>
    </comment>
  </commentList>
</comments>
</file>

<file path=xl/comments2.xml><?xml version="1.0" encoding="utf-8"?>
<comments xmlns="http://schemas.openxmlformats.org/spreadsheetml/2006/main">
  <authors>
    <author>Hessling</author>
  </authors>
  <commentList>
    <comment ref="D1724" authorId="0" shapeId="0">
      <text>
        <r>
          <rPr>
            <b/>
            <sz val="8"/>
            <color indexed="81"/>
            <rFont val="Tahoma"/>
            <family val="2"/>
          </rPr>
          <t>Hessling:</t>
        </r>
        <r>
          <rPr>
            <sz val="8"/>
            <color indexed="81"/>
            <rFont val="Tahoma"/>
            <family val="2"/>
          </rPr>
          <t xml:space="preserve">
Namen berichtigt, lt. W. Leuthold: 
Mail vom 27.04.08, 
Ergebnisse Mch Doppel
</t>
        </r>
      </text>
    </comment>
    <comment ref="D1859" authorId="0" shapeId="0">
      <text>
        <r>
          <rPr>
            <b/>
            <sz val="8"/>
            <color indexed="81"/>
            <rFont val="Tahoma"/>
            <family val="2"/>
          </rPr>
          <t>Hessling:</t>
        </r>
        <r>
          <rPr>
            <sz val="8"/>
            <color indexed="81"/>
            <rFont val="Tahoma"/>
            <family val="2"/>
          </rPr>
          <t xml:space="preserve">
vorher Pfützner</t>
        </r>
      </text>
    </comment>
  </commentList>
</comments>
</file>

<file path=xl/sharedStrings.xml><?xml version="1.0" encoding="utf-8"?>
<sst xmlns="http://schemas.openxmlformats.org/spreadsheetml/2006/main" count="4792" uniqueCount="1188">
  <si>
    <t>Verein / Club:</t>
  </si>
  <si>
    <t>Tel.:</t>
  </si>
  <si>
    <t>Name</t>
  </si>
  <si>
    <t>Vorname</t>
  </si>
  <si>
    <t>Event</t>
  </si>
  <si>
    <t>Leitung</t>
  </si>
  <si>
    <t>Tel</t>
  </si>
  <si>
    <t>E-Mail</t>
  </si>
  <si>
    <t>ort</t>
  </si>
  <si>
    <t>Strasse</t>
  </si>
  <si>
    <t>61476 Kronberg</t>
  </si>
  <si>
    <t>Talweg 1</t>
  </si>
  <si>
    <t>meldschluß</t>
  </si>
  <si>
    <t>start3</t>
  </si>
  <si>
    <t>start4</t>
  </si>
  <si>
    <t>start5</t>
  </si>
  <si>
    <t>startgebühr</t>
  </si>
  <si>
    <t>Fax</t>
  </si>
  <si>
    <t xml:space="preserve">Starts á </t>
  </si>
  <si>
    <t xml:space="preserve">Gesamtbetrag von </t>
  </si>
  <si>
    <t>KBVS Schwanheim</t>
  </si>
  <si>
    <t>1. BSV Darmstadt 1973</t>
  </si>
  <si>
    <t>1. BSV Dieburg e.V. 1992</t>
  </si>
  <si>
    <t>1. BSV Eberstadt</t>
  </si>
  <si>
    <t>1. BV Aschaffenburg e.V.</t>
  </si>
  <si>
    <t>ABV Frankfurt</t>
  </si>
  <si>
    <t>BC Bad Hersfeld</t>
  </si>
  <si>
    <t>BC Cosmos Wiesbaden</t>
  </si>
  <si>
    <t>BSV 1990 Oberrad</t>
  </si>
  <si>
    <t>BSV Kassel</t>
  </si>
  <si>
    <t>BSV Langen 83</t>
  </si>
  <si>
    <t>BSV Nord West Frankfurt</t>
  </si>
  <si>
    <t>BV 1987 Frankfurt</t>
  </si>
  <si>
    <t>BV 77 Frankfurt</t>
  </si>
  <si>
    <t>BV 95 Phönix Frankfurt e.V.</t>
  </si>
  <si>
    <t>BV Blau-Gelb Frankfurt e.V.</t>
  </si>
  <si>
    <t>BV City Frankfurt</t>
  </si>
  <si>
    <t>BV Frankfurt Süd</t>
  </si>
  <si>
    <t>BV Frankfurt West</t>
  </si>
  <si>
    <t>BV Höchst e.V.</t>
  </si>
  <si>
    <t>BV Mühlheim</t>
  </si>
  <si>
    <t>BV Oberstedtener Devils e.V.</t>
  </si>
  <si>
    <t>BV Oranje Frankfurt</t>
  </si>
  <si>
    <t>BV Rebstock</t>
  </si>
  <si>
    <t>BV Römer Frankfurt</t>
  </si>
  <si>
    <t>FSV Frankfurt</t>
  </si>
  <si>
    <t>FTG 1847 Frankfurt</t>
  </si>
  <si>
    <t>KBV Kelsterbach</t>
  </si>
  <si>
    <t>Mainhattan Bowlers Frankfurt</t>
  </si>
  <si>
    <t>Schwarz Weiss Friedberg</t>
  </si>
  <si>
    <t>BC Wiesbaden e.V.</t>
  </si>
  <si>
    <t>Bowlingsportclub Bensheim 08 e.V</t>
  </si>
  <si>
    <t>BC Citystrikers</t>
  </si>
  <si>
    <t>1. BSV Gießen</t>
  </si>
  <si>
    <t>BV Hanau</t>
  </si>
  <si>
    <t xml:space="preserve">Wolfstr. 10 </t>
  </si>
  <si>
    <t>63457 Hanau</t>
  </si>
  <si>
    <t>eddy.mueller@t-online.de</t>
  </si>
  <si>
    <t>Startzeiten:</t>
  </si>
  <si>
    <t>start1</t>
  </si>
  <si>
    <t>start2</t>
  </si>
  <si>
    <t>start6</t>
  </si>
  <si>
    <t>Leitung:</t>
  </si>
  <si>
    <r>
      <t>H</t>
    </r>
    <r>
      <rPr>
        <sz val="16"/>
        <color rgb="FF000000"/>
        <rFont val="Arial"/>
        <family val="2"/>
      </rPr>
      <t xml:space="preserve">essischer </t>
    </r>
    <r>
      <rPr>
        <b/>
        <sz val="16"/>
        <color rgb="FF000000"/>
        <rFont val="Arial"/>
        <family val="2"/>
      </rPr>
      <t>K</t>
    </r>
    <r>
      <rPr>
        <sz val="16"/>
        <color rgb="FF000000"/>
        <rFont val="Arial"/>
        <family val="2"/>
      </rPr>
      <t xml:space="preserve">egler- u. </t>
    </r>
    <r>
      <rPr>
        <b/>
        <sz val="16"/>
        <color rgb="FF000000"/>
        <rFont val="Arial"/>
        <family val="2"/>
      </rPr>
      <t>B</t>
    </r>
    <r>
      <rPr>
        <sz val="16"/>
        <color rgb="FF000000"/>
        <rFont val="Arial"/>
        <family val="2"/>
      </rPr>
      <t>owling-</t>
    </r>
    <r>
      <rPr>
        <b/>
        <sz val="16"/>
        <color rgb="FF000000"/>
        <rFont val="Arial"/>
        <family val="2"/>
      </rPr>
      <t>V</t>
    </r>
    <r>
      <rPr>
        <sz val="16"/>
        <color rgb="FF000000"/>
        <rFont val="Arial"/>
        <family val="2"/>
      </rPr>
      <t>erband e.V.  Sektion Bowling</t>
    </r>
  </si>
  <si>
    <t>Laun</t>
  </si>
  <si>
    <t>Werner</t>
  </si>
  <si>
    <t>Kontktdaten:</t>
  </si>
  <si>
    <t>EDV-Nr.</t>
  </si>
  <si>
    <t>spielort1</t>
  </si>
  <si>
    <t>spielort2</t>
  </si>
  <si>
    <t>Langen</t>
  </si>
  <si>
    <t>Renate</t>
  </si>
  <si>
    <t>Petra</t>
  </si>
  <si>
    <t>Andreas</t>
  </si>
  <si>
    <t>Brandes</t>
  </si>
  <si>
    <t>Gabriele</t>
  </si>
  <si>
    <t>Matthias</t>
  </si>
  <si>
    <t>Chalkidis</t>
  </si>
  <si>
    <t>Anastasios</t>
  </si>
  <si>
    <t>Claudia</t>
  </si>
  <si>
    <t>Siegfried</t>
  </si>
  <si>
    <t>Alexander</t>
  </si>
  <si>
    <t>Michaela</t>
  </si>
  <si>
    <t>Sven</t>
  </si>
  <si>
    <t>Gerhard</t>
  </si>
  <si>
    <t>Tobias</t>
  </si>
  <si>
    <t>Joachim</t>
  </si>
  <si>
    <t>Mank</t>
  </si>
  <si>
    <t>Nolte</t>
  </si>
  <si>
    <t>Norbert</t>
  </si>
  <si>
    <t>Pest</t>
  </si>
  <si>
    <t>Hagen</t>
  </si>
  <si>
    <t>Christina</t>
  </si>
  <si>
    <t>Knobloch</t>
  </si>
  <si>
    <t>Joerg</t>
  </si>
  <si>
    <t>Baumann</t>
  </si>
  <si>
    <t>Rühl</t>
  </si>
  <si>
    <t>Marion</t>
  </si>
  <si>
    <t>Schneider</t>
  </si>
  <si>
    <t>Spendler</t>
  </si>
  <si>
    <t>Peggy</t>
  </si>
  <si>
    <t>Oliver</t>
  </si>
  <si>
    <t>Schönhoff</t>
  </si>
  <si>
    <t>Drabe</t>
  </si>
  <si>
    <t>Bauer</t>
  </si>
  <si>
    <t>Hans Jürgen</t>
  </si>
  <si>
    <t>Sabine</t>
  </si>
  <si>
    <t>Rejzek</t>
  </si>
  <si>
    <t>Nachname</t>
  </si>
  <si>
    <t>Harald</t>
  </si>
  <si>
    <t>Sen A</t>
  </si>
  <si>
    <t>Claus</t>
  </si>
  <si>
    <t>Markus</t>
  </si>
  <si>
    <t>Herren</t>
  </si>
  <si>
    <t>Diehl</t>
  </si>
  <si>
    <t>Karl</t>
  </si>
  <si>
    <t>Dierks</t>
  </si>
  <si>
    <t>Carsten</t>
  </si>
  <si>
    <t>Fischer</t>
  </si>
  <si>
    <t>Rainer</t>
  </si>
  <si>
    <t>Flaig</t>
  </si>
  <si>
    <t>Achim</t>
  </si>
  <si>
    <t>Stephan</t>
  </si>
  <si>
    <t>Hönicke</t>
  </si>
  <si>
    <t>Volker</t>
  </si>
  <si>
    <t>Horst</t>
  </si>
  <si>
    <t>Sen C</t>
  </si>
  <si>
    <t>Kohle</t>
  </si>
  <si>
    <t>Richard</t>
  </si>
  <si>
    <t>Krüger</t>
  </si>
  <si>
    <t>Helmut</t>
  </si>
  <si>
    <t>Lars</t>
  </si>
  <si>
    <t>Manfred</t>
  </si>
  <si>
    <t>Sen B</t>
  </si>
  <si>
    <t>Ries</t>
  </si>
  <si>
    <t>Rudolf</t>
  </si>
  <si>
    <t>Nicole</t>
  </si>
  <si>
    <t>Damen</t>
  </si>
  <si>
    <t>Torsten</t>
  </si>
  <si>
    <t>Schmelz</t>
  </si>
  <si>
    <t>Peter</t>
  </si>
  <si>
    <t>Schmidt</t>
  </si>
  <si>
    <t>Klaus</t>
  </si>
  <si>
    <t>Schnellbacher</t>
  </si>
  <si>
    <t>Sascha</t>
  </si>
  <si>
    <t>Tezak</t>
  </si>
  <si>
    <t>Dagmar</t>
  </si>
  <si>
    <t>Franz</t>
  </si>
  <si>
    <t>Janko</t>
  </si>
  <si>
    <t>Wilson</t>
  </si>
  <si>
    <t>Joseph</t>
  </si>
  <si>
    <t>Wolf</t>
  </si>
  <si>
    <t>Ackermann</t>
  </si>
  <si>
    <t>Jürgen</t>
  </si>
  <si>
    <t>Manuel</t>
  </si>
  <si>
    <t>Jun</t>
  </si>
  <si>
    <t>Jug B</t>
  </si>
  <si>
    <t>Bott</t>
  </si>
  <si>
    <t>Michael</t>
  </si>
  <si>
    <t>Jug A</t>
  </si>
  <si>
    <t>Braun</t>
  </si>
  <si>
    <t>Marcel</t>
  </si>
  <si>
    <t>Göbel</t>
  </si>
  <si>
    <t>Herling</t>
  </si>
  <si>
    <t>Walter</t>
  </si>
  <si>
    <t>Köhler</t>
  </si>
  <si>
    <t>Jens</t>
  </si>
  <si>
    <t>Popiol</t>
  </si>
  <si>
    <t>Bernd</t>
  </si>
  <si>
    <t>Stefan</t>
  </si>
  <si>
    <t>Christian</t>
  </si>
  <si>
    <t>Rückert</t>
  </si>
  <si>
    <t>Ruhlmann</t>
  </si>
  <si>
    <t>Thomas</t>
  </si>
  <si>
    <t>Spiegler</t>
  </si>
  <si>
    <t>Stolz</t>
  </si>
  <si>
    <t>Vitasovic</t>
  </si>
  <si>
    <t>Kresimir</t>
  </si>
  <si>
    <t>Becker</t>
  </si>
  <si>
    <t>Holger</t>
  </si>
  <si>
    <t>Kraft</t>
  </si>
  <si>
    <t>Edgar</t>
  </si>
  <si>
    <t>Neubauer</t>
  </si>
  <si>
    <t>Eva</t>
  </si>
  <si>
    <t>Hans-Werner</t>
  </si>
  <si>
    <t>Schwermer</t>
  </si>
  <si>
    <t>Stein</t>
  </si>
  <si>
    <t>Angelika</t>
  </si>
  <si>
    <t>Trebes</t>
  </si>
  <si>
    <t>Kerstin</t>
  </si>
  <si>
    <t>Hans</t>
  </si>
  <si>
    <t>Balzer</t>
  </si>
  <si>
    <t>Armin</t>
  </si>
  <si>
    <t>Phyllis</t>
  </si>
  <si>
    <t>Elke</t>
  </si>
  <si>
    <t>Becker-Daschmann</t>
  </si>
  <si>
    <t>Beyer</t>
  </si>
  <si>
    <t>Biskoping</t>
  </si>
  <si>
    <t>Robin</t>
  </si>
  <si>
    <t>Hartmut</t>
  </si>
  <si>
    <t>Daschmann</t>
  </si>
  <si>
    <t>Björn</t>
  </si>
  <si>
    <t>Fritzjus</t>
  </si>
  <si>
    <t>Jasmin</t>
  </si>
  <si>
    <t>Gilbert</t>
  </si>
  <si>
    <t>Bertram</t>
  </si>
  <si>
    <t>Güldner</t>
  </si>
  <si>
    <t>Mark</t>
  </si>
  <si>
    <t>Henrich</t>
  </si>
  <si>
    <t>Heinz</t>
  </si>
  <si>
    <t>Brigitte</t>
  </si>
  <si>
    <t>Koch</t>
  </si>
  <si>
    <t>Dirk</t>
  </si>
  <si>
    <t>Dominic</t>
  </si>
  <si>
    <t>Opper</t>
  </si>
  <si>
    <t>Sandro</t>
  </si>
  <si>
    <t>Schinkario</t>
  </si>
  <si>
    <t>Teuser</t>
  </si>
  <si>
    <t>Franziska</t>
  </si>
  <si>
    <t>Daniel</t>
  </si>
  <si>
    <t>Wiesner</t>
  </si>
  <si>
    <t>Christoph</t>
  </si>
  <si>
    <t>Dietmar</t>
  </si>
  <si>
    <t>Bruckmann</t>
  </si>
  <si>
    <t>Heike</t>
  </si>
  <si>
    <t>Burgess</t>
  </si>
  <si>
    <t>David</t>
  </si>
  <si>
    <t>Frobenius</t>
  </si>
  <si>
    <t>Heeg</t>
  </si>
  <si>
    <t>Heiko</t>
  </si>
  <si>
    <t>Herbert</t>
  </si>
  <si>
    <t>Sonja</t>
  </si>
  <si>
    <t>Hein</t>
  </si>
  <si>
    <t>Marco</t>
  </si>
  <si>
    <t>Held</t>
  </si>
  <si>
    <t>Inglese</t>
  </si>
  <si>
    <t>Löffler</t>
  </si>
  <si>
    <t>Dieter</t>
  </si>
  <si>
    <t>Monika</t>
  </si>
  <si>
    <t>Ralf</t>
  </si>
  <si>
    <t>Christopher</t>
  </si>
  <si>
    <t>Pilo</t>
  </si>
  <si>
    <t>Salvatore</t>
  </si>
  <si>
    <t>Pöhner</t>
  </si>
  <si>
    <t>Cornelia</t>
  </si>
  <si>
    <t>Reckemeier</t>
  </si>
  <si>
    <t>Reuss</t>
  </si>
  <si>
    <t>Rifinius</t>
  </si>
  <si>
    <t>Irina</t>
  </si>
  <si>
    <t>Schiller</t>
  </si>
  <si>
    <t>Sommer</t>
  </si>
  <si>
    <t>Tim</t>
  </si>
  <si>
    <t>Weis</t>
  </si>
  <si>
    <t>Wiederhold</t>
  </si>
  <si>
    <t>Angela</t>
  </si>
  <si>
    <t>Aufschläger</t>
  </si>
  <si>
    <t>Jochen</t>
  </si>
  <si>
    <t>Dähler</t>
  </si>
  <si>
    <t>Emmerich</t>
  </si>
  <si>
    <t>Wolfgang</t>
  </si>
  <si>
    <t>Florian</t>
  </si>
  <si>
    <t>Hemmelmann</t>
  </si>
  <si>
    <t>Herre</t>
  </si>
  <si>
    <t>Manuela</t>
  </si>
  <si>
    <t>Robert</t>
  </si>
  <si>
    <t>Lucke</t>
  </si>
  <si>
    <t>Marc</t>
  </si>
  <si>
    <t>Meissner</t>
  </si>
  <si>
    <t>Alexandra</t>
  </si>
  <si>
    <t>Naujoks</t>
  </si>
  <si>
    <t>Benjamin</t>
  </si>
  <si>
    <t>Ulrike</t>
  </si>
  <si>
    <t>Patrick</t>
  </si>
  <si>
    <t>Hofmann</t>
  </si>
  <si>
    <t>Rüffer</t>
  </si>
  <si>
    <t>Uwe</t>
  </si>
  <si>
    <t>Callsen</t>
  </si>
  <si>
    <t>Hampel</t>
  </si>
  <si>
    <t>Müller</t>
  </si>
  <si>
    <t>Scholdra</t>
  </si>
  <si>
    <t>Martina</t>
  </si>
  <si>
    <t>Schulz</t>
  </si>
  <si>
    <t>Spohr</t>
  </si>
  <si>
    <t>Philipp</t>
  </si>
  <si>
    <t>Widuckel</t>
  </si>
  <si>
    <t>Renè</t>
  </si>
  <si>
    <t>Sandra</t>
  </si>
  <si>
    <t>Hoffmann</t>
  </si>
  <si>
    <t>Susan</t>
  </si>
  <si>
    <t>Hüllenhütter</t>
  </si>
  <si>
    <t>Long</t>
  </si>
  <si>
    <t>Diana</t>
  </si>
  <si>
    <t>Rogat</t>
  </si>
  <si>
    <t>Curd</t>
  </si>
  <si>
    <t>Steul</t>
  </si>
  <si>
    <t>Martin</t>
  </si>
  <si>
    <t>Marcus</t>
  </si>
  <si>
    <t>Albert</t>
  </si>
  <si>
    <t>Melanie</t>
  </si>
  <si>
    <t>Dominik</t>
  </si>
  <si>
    <t>Rott</t>
  </si>
  <si>
    <t>Waltraud</t>
  </si>
  <si>
    <t>Seemann</t>
  </si>
  <si>
    <t>Seyfarth</t>
  </si>
  <si>
    <t>Siebert</t>
  </si>
  <si>
    <t>Winter</t>
  </si>
  <si>
    <t>Asko</t>
  </si>
  <si>
    <t>Antonio</t>
  </si>
  <si>
    <t>Schäfer</t>
  </si>
  <si>
    <t>Jan</t>
  </si>
  <si>
    <t>Bohrmann</t>
  </si>
  <si>
    <t>Berthold</t>
  </si>
  <si>
    <t>Elsenberger</t>
  </si>
  <si>
    <t>Sebastian</t>
  </si>
  <si>
    <t>Kompauer</t>
  </si>
  <si>
    <t>Könner</t>
  </si>
  <si>
    <t>Rabenseifner</t>
  </si>
  <si>
    <t>René</t>
  </si>
  <si>
    <t>Nick</t>
  </si>
  <si>
    <t>Jug C</t>
  </si>
  <si>
    <t>Vogt</t>
  </si>
  <si>
    <t>Weidl</t>
  </si>
  <si>
    <t>Czermak</t>
  </si>
  <si>
    <t>Gaither</t>
  </si>
  <si>
    <t>Carina</t>
  </si>
  <si>
    <t>Hartmann</t>
  </si>
  <si>
    <t>Hebenstreit</t>
  </si>
  <si>
    <t>Hellersberg</t>
  </si>
  <si>
    <t>Dulce</t>
  </si>
  <si>
    <t>König</t>
  </si>
  <si>
    <t>Kuderna</t>
  </si>
  <si>
    <t>Leonhardt</t>
  </si>
  <si>
    <t>Yves</t>
  </si>
  <si>
    <t>Listmann</t>
  </si>
  <si>
    <t>Thorsten</t>
  </si>
  <si>
    <t>Mlotek</t>
  </si>
  <si>
    <t>Nico</t>
  </si>
  <si>
    <t>Reich</t>
  </si>
  <si>
    <t>Bianca</t>
  </si>
  <si>
    <t>Thatcher</t>
  </si>
  <si>
    <t>Boris</t>
  </si>
  <si>
    <t>Wright</t>
  </si>
  <si>
    <t>Bigall</t>
  </si>
  <si>
    <t>Georg</t>
  </si>
  <si>
    <t>Hess</t>
  </si>
  <si>
    <t>Scheuermann</t>
  </si>
  <si>
    <t>Christine</t>
  </si>
  <si>
    <t>Rene</t>
  </si>
  <si>
    <t>Wilhelm</t>
  </si>
  <si>
    <t>Hans-Joachim</t>
  </si>
  <si>
    <t>Ludwig</t>
  </si>
  <si>
    <t>Sybille</t>
  </si>
  <si>
    <t>Scholz</t>
  </si>
  <si>
    <t>Erhard</t>
  </si>
  <si>
    <t>Stapf</t>
  </si>
  <si>
    <t>Willems</t>
  </si>
  <si>
    <t>Canady</t>
  </si>
  <si>
    <t>Collmann</t>
  </si>
  <si>
    <t>Hübner</t>
  </si>
  <si>
    <t>Dennis</t>
  </si>
  <si>
    <t>Rolf</t>
  </si>
  <si>
    <t>Kallup</t>
  </si>
  <si>
    <t>Konieczny</t>
  </si>
  <si>
    <t>Bodo</t>
  </si>
  <si>
    <t>Mand</t>
  </si>
  <si>
    <t>Lothar</t>
  </si>
  <si>
    <t>Moor</t>
  </si>
  <si>
    <t>Paul</t>
  </si>
  <si>
    <t>Obst</t>
  </si>
  <si>
    <t>Pelz</t>
  </si>
  <si>
    <t>Schröder</t>
  </si>
  <si>
    <t>Teece</t>
  </si>
  <si>
    <t>Winternheimer</t>
  </si>
  <si>
    <t>Pascal</t>
  </si>
  <si>
    <t>Devine</t>
  </si>
  <si>
    <t>Dietrich</t>
  </si>
  <si>
    <t>Reiner</t>
  </si>
  <si>
    <t>Heindl</t>
  </si>
  <si>
    <t>Jörg</t>
  </si>
  <si>
    <t>Heinrich</t>
  </si>
  <si>
    <t>Karl-Heinz</t>
  </si>
  <si>
    <t>Kimbell</t>
  </si>
  <si>
    <t>Neiczer</t>
  </si>
  <si>
    <t>Ladislaus</t>
  </si>
  <si>
    <t>Schley</t>
  </si>
  <si>
    <t>Gisela</t>
  </si>
  <si>
    <t>Büttner</t>
  </si>
  <si>
    <t>Mike</t>
  </si>
  <si>
    <t>Roland</t>
  </si>
  <si>
    <t>Olbrich</t>
  </si>
  <si>
    <t>Tippmann</t>
  </si>
  <si>
    <t>Harry</t>
  </si>
  <si>
    <t>Uhlig</t>
  </si>
  <si>
    <t>Donald</t>
  </si>
  <si>
    <t>Arold</t>
  </si>
  <si>
    <t>Barth</t>
  </si>
  <si>
    <t>Doffin</t>
  </si>
  <si>
    <t>Rebecca</t>
  </si>
  <si>
    <t>Gebhardt</t>
  </si>
  <si>
    <t>Haase</t>
  </si>
  <si>
    <t>Kärmer</t>
  </si>
  <si>
    <t>Mader</t>
  </si>
  <si>
    <t>Gabi</t>
  </si>
  <si>
    <t>Malow</t>
  </si>
  <si>
    <t>Rahner</t>
  </si>
  <si>
    <t>Viktor</t>
  </si>
  <si>
    <t>Philip</t>
  </si>
  <si>
    <t>Schubert</t>
  </si>
  <si>
    <t>Struth</t>
  </si>
  <si>
    <t>Tardt</t>
  </si>
  <si>
    <t>Axel</t>
  </si>
  <si>
    <t>Vogel</t>
  </si>
  <si>
    <t>Chantal</t>
  </si>
  <si>
    <t>Hans-Jürgen</t>
  </si>
  <si>
    <t>Zabelt</t>
  </si>
  <si>
    <t>Beckel</t>
  </si>
  <si>
    <t>Filor</t>
  </si>
  <si>
    <t>Fuertes</t>
  </si>
  <si>
    <t>Alfonso</t>
  </si>
  <si>
    <t>Gabel</t>
  </si>
  <si>
    <t>Janine-Manuela</t>
  </si>
  <si>
    <t>Göbel - Janka</t>
  </si>
  <si>
    <t>Heine</t>
  </si>
  <si>
    <t>Poller</t>
  </si>
  <si>
    <t>Timter</t>
  </si>
  <si>
    <t>Vanessa</t>
  </si>
  <si>
    <t>Brückner</t>
  </si>
  <si>
    <t>Färber</t>
  </si>
  <si>
    <t>Neumann</t>
  </si>
  <si>
    <t>Schendel</t>
  </si>
  <si>
    <t>Serowy</t>
  </si>
  <si>
    <t>Gerd</t>
  </si>
  <si>
    <t>Zöller</t>
  </si>
  <si>
    <t>Caldwell</t>
  </si>
  <si>
    <t>Flick</t>
  </si>
  <si>
    <t>Peter Uwe</t>
  </si>
  <si>
    <t>Herbig</t>
  </si>
  <si>
    <t>Frank</t>
  </si>
  <si>
    <t>Klein</t>
  </si>
  <si>
    <t>Neß</t>
  </si>
  <si>
    <t>Rousselange</t>
  </si>
  <si>
    <t>Stichling</t>
  </si>
  <si>
    <t>Maximilian</t>
  </si>
  <si>
    <t>Aust</t>
  </si>
  <si>
    <t>Karsten</t>
  </si>
  <si>
    <t>Auth</t>
  </si>
  <si>
    <t>Corinna</t>
  </si>
  <si>
    <t>Bienert</t>
  </si>
  <si>
    <t>Firmbach</t>
  </si>
  <si>
    <t>Gladigau</t>
  </si>
  <si>
    <t>Hakin</t>
  </si>
  <si>
    <t>Fabio</t>
  </si>
  <si>
    <t>Klaudija</t>
  </si>
  <si>
    <t>Heuckeroth</t>
  </si>
  <si>
    <t>Anna</t>
  </si>
  <si>
    <t>Jackwerth</t>
  </si>
  <si>
    <t>Knischewski</t>
  </si>
  <si>
    <t>Uta</t>
  </si>
  <si>
    <t>Krug</t>
  </si>
  <si>
    <t>Anita</t>
  </si>
  <si>
    <t>Lamprecht</t>
  </si>
  <si>
    <t>Susi</t>
  </si>
  <si>
    <t>Muth</t>
  </si>
  <si>
    <t>Naumann</t>
  </si>
  <si>
    <t>Edith</t>
  </si>
  <si>
    <t>Norz</t>
  </si>
  <si>
    <t>Pohl</t>
  </si>
  <si>
    <t>Kanittha</t>
  </si>
  <si>
    <t>Reitze</t>
  </si>
  <si>
    <t>Roloff</t>
  </si>
  <si>
    <t>Roy</t>
  </si>
  <si>
    <t>Jessica</t>
  </si>
  <si>
    <t>Schröter</t>
  </si>
  <si>
    <t>Schwarz</t>
  </si>
  <si>
    <t>Weitzel</t>
  </si>
  <si>
    <t>Lucia</t>
  </si>
  <si>
    <t>Klaudia</t>
  </si>
  <si>
    <t>Yowell</t>
  </si>
  <si>
    <t>Vernon</t>
  </si>
  <si>
    <t>Bayer</t>
  </si>
  <si>
    <t>Bernhardt</t>
  </si>
  <si>
    <t>Curti</t>
  </si>
  <si>
    <t>Then</t>
  </si>
  <si>
    <t>Zimmermann</t>
  </si>
  <si>
    <t>Hahn</t>
  </si>
  <si>
    <t>Jost</t>
  </si>
  <si>
    <t>Blickhan</t>
  </si>
  <si>
    <t>Morche</t>
  </si>
  <si>
    <t>Regenfuss</t>
  </si>
  <si>
    <t>Scharnowski</t>
  </si>
  <si>
    <t>Waldemar</t>
  </si>
  <si>
    <t>Vogelrieder</t>
  </si>
  <si>
    <t>Appel</t>
  </si>
  <si>
    <t>Beate</t>
  </si>
  <si>
    <t>Geretshauser</t>
  </si>
  <si>
    <t>Kurt</t>
  </si>
  <si>
    <t>Modenbach</t>
  </si>
  <si>
    <t>Inge</t>
  </si>
  <si>
    <t>Reuter</t>
  </si>
  <si>
    <t>Agnes</t>
  </si>
  <si>
    <t>Altunok</t>
  </si>
  <si>
    <t>Ümit</t>
  </si>
  <si>
    <t>Druschel</t>
  </si>
  <si>
    <t>Fernandez</t>
  </si>
  <si>
    <t>Andres</t>
  </si>
  <si>
    <t>Härtl</t>
  </si>
  <si>
    <t>Heldner</t>
  </si>
  <si>
    <t>Bruno</t>
  </si>
  <si>
    <t>Kehr</t>
  </si>
  <si>
    <t>Konway</t>
  </si>
  <si>
    <t>Opfer</t>
  </si>
  <si>
    <t>Julia</t>
  </si>
  <si>
    <t>Bretthauer</t>
  </si>
  <si>
    <t>Buhl</t>
  </si>
  <si>
    <t>Friedrich</t>
  </si>
  <si>
    <t>Göb</t>
  </si>
  <si>
    <t>Kleppig</t>
  </si>
  <si>
    <t>Constanze</t>
  </si>
  <si>
    <t>Koths</t>
  </si>
  <si>
    <t>Katrin</t>
  </si>
  <si>
    <t>Pauli</t>
  </si>
  <si>
    <t>Schlappa</t>
  </si>
  <si>
    <t>Karin</t>
  </si>
  <si>
    <t>Heilmann</t>
  </si>
  <si>
    <t>Jokisch</t>
  </si>
  <si>
    <t>Klier</t>
  </si>
  <si>
    <t>Reinhard</t>
  </si>
  <si>
    <t>Kraus</t>
  </si>
  <si>
    <t>Mautz</t>
  </si>
  <si>
    <t>Mayer</t>
  </si>
  <si>
    <t>Morbe</t>
  </si>
  <si>
    <t>Sieglinde</t>
  </si>
  <si>
    <t>Nickusch</t>
  </si>
  <si>
    <t>Sabo</t>
  </si>
  <si>
    <t>Ivan</t>
  </si>
  <si>
    <t>Scheibe</t>
  </si>
  <si>
    <t>Schnee</t>
  </si>
  <si>
    <t>Senkbeil</t>
  </si>
  <si>
    <t>Staab</t>
  </si>
  <si>
    <t>Timm</t>
  </si>
  <si>
    <t>Theis-Franke</t>
  </si>
  <si>
    <t>Wenzel</t>
  </si>
  <si>
    <t>Alfred</t>
  </si>
  <si>
    <t>Flassig</t>
  </si>
  <si>
    <t>Wolfhard</t>
  </si>
  <si>
    <t>Siedentopf</t>
  </si>
  <si>
    <t>Zwirnmann</t>
  </si>
  <si>
    <t>Rosi</t>
  </si>
  <si>
    <t>Bartossek</t>
  </si>
  <si>
    <t>Berz</t>
  </si>
  <si>
    <t>Bileci</t>
  </si>
  <si>
    <t>Nunzio</t>
  </si>
  <si>
    <t>Holzwarth</t>
  </si>
  <si>
    <t>Rothenhäuser</t>
  </si>
  <si>
    <t>Spreng</t>
  </si>
  <si>
    <t>Castro</t>
  </si>
  <si>
    <t>Ferdinand</t>
  </si>
  <si>
    <t>Dorfmeister</t>
  </si>
  <si>
    <t>Regina</t>
  </si>
  <si>
    <t>Marina</t>
  </si>
  <si>
    <t>Glück</t>
  </si>
  <si>
    <t>Lambracht</t>
  </si>
  <si>
    <t>Lang</t>
  </si>
  <si>
    <t>Christel</t>
  </si>
  <si>
    <t>Lassiter</t>
  </si>
  <si>
    <t>Möller</t>
  </si>
  <si>
    <t>Maurice</t>
  </si>
  <si>
    <t>Schomaker</t>
  </si>
  <si>
    <t>Ralf-Thomas</t>
  </si>
  <si>
    <t>Trebbien</t>
  </si>
  <si>
    <t>Bien</t>
  </si>
  <si>
    <t>Gangi-Chiodo</t>
  </si>
  <si>
    <t>Francesco</t>
  </si>
  <si>
    <t>Kostial</t>
  </si>
  <si>
    <t>Thurk</t>
  </si>
  <si>
    <t>Wolff</t>
  </si>
  <si>
    <t>Armbrüster</t>
  </si>
  <si>
    <t>Biersack</t>
  </si>
  <si>
    <t>Böhne</t>
  </si>
  <si>
    <t>Flemming</t>
  </si>
  <si>
    <t>Claus-Dieter</t>
  </si>
  <si>
    <t>Hartsch</t>
  </si>
  <si>
    <t>Kumpf</t>
  </si>
  <si>
    <t>Ress</t>
  </si>
  <si>
    <t>Thierfelder</t>
  </si>
  <si>
    <t>Adjei</t>
  </si>
  <si>
    <t>Danilo</t>
  </si>
  <si>
    <t>Sylvia</t>
  </si>
  <si>
    <t>Heck-Seipel</t>
  </si>
  <si>
    <t>Lydia</t>
  </si>
  <si>
    <t>Körber</t>
  </si>
  <si>
    <t>Carmen</t>
  </si>
  <si>
    <t>Rohn</t>
  </si>
  <si>
    <t>Schrank</t>
  </si>
  <si>
    <t>Seipel</t>
  </si>
  <si>
    <t>Staudte</t>
  </si>
  <si>
    <t>Tharra</t>
  </si>
  <si>
    <t>Völker</t>
  </si>
  <si>
    <t>Terry</t>
  </si>
  <si>
    <t>Schmitt</t>
  </si>
  <si>
    <t>Marvin</t>
  </si>
  <si>
    <t>Gutzwiller</t>
  </si>
  <si>
    <t>Hospe</t>
  </si>
  <si>
    <t>Thilo</t>
  </si>
  <si>
    <t>Detlef</t>
  </si>
  <si>
    <t>Paparaphiou</t>
  </si>
  <si>
    <t>Gerald</t>
  </si>
  <si>
    <t>Ammer</t>
  </si>
  <si>
    <t>Jeannine</t>
  </si>
  <si>
    <t>Johannes</t>
  </si>
  <si>
    <t>Eylardi</t>
  </si>
  <si>
    <t>Fastus</t>
  </si>
  <si>
    <t>Helfrich</t>
  </si>
  <si>
    <t>Ursula</t>
  </si>
  <si>
    <t>Tina</t>
  </si>
  <si>
    <t>Löw</t>
  </si>
  <si>
    <t>Meurer</t>
  </si>
  <si>
    <t>Marius</t>
  </si>
  <si>
    <t>Pietzsch</t>
  </si>
  <si>
    <t>Brookes-Kiefer</t>
  </si>
  <si>
    <t>Elaine</t>
  </si>
  <si>
    <t>Cabrera Tudela</t>
  </si>
  <si>
    <t>Cussler</t>
  </si>
  <si>
    <t>Derleth</t>
  </si>
  <si>
    <t>Desiderio</t>
  </si>
  <si>
    <t>Giovanni</t>
  </si>
  <si>
    <t>Engisch</t>
  </si>
  <si>
    <t>Ernst</t>
  </si>
  <si>
    <t>Hilger</t>
  </si>
  <si>
    <t>Jourdan</t>
  </si>
  <si>
    <t>Kiefer</t>
  </si>
  <si>
    <t>Lella</t>
  </si>
  <si>
    <t>Michele Antonio</t>
  </si>
  <si>
    <t>Lopez Rodrigues</t>
  </si>
  <si>
    <t>Raul</t>
  </si>
  <si>
    <t>Machura</t>
  </si>
  <si>
    <t>Damian</t>
  </si>
  <si>
    <t>Rossel</t>
  </si>
  <si>
    <t>Spot</t>
  </si>
  <si>
    <t>Olaf</t>
  </si>
  <si>
    <t>Bertsch</t>
  </si>
  <si>
    <t>Custodio-Simon</t>
  </si>
  <si>
    <t>Elena</t>
  </si>
  <si>
    <t>Geck</t>
  </si>
  <si>
    <t>Toegel-Bertsch</t>
  </si>
  <si>
    <t>Baier</t>
  </si>
  <si>
    <t>Berk</t>
  </si>
  <si>
    <t>Fleischhacker</t>
  </si>
  <si>
    <t>Gertenbach</t>
  </si>
  <si>
    <t>Greenaway</t>
  </si>
  <si>
    <t>Jesse</t>
  </si>
  <si>
    <t>Grieb</t>
  </si>
  <si>
    <t>Hack</t>
  </si>
  <si>
    <t>Hlavinka</t>
  </si>
  <si>
    <t>Jantschik</t>
  </si>
  <si>
    <t>Leonhard</t>
  </si>
  <si>
    <t>Kaiser</t>
  </si>
  <si>
    <t>Wayne</t>
  </si>
  <si>
    <t>Marianne</t>
  </si>
  <si>
    <t>Tanhaei-Bazkiaei</t>
  </si>
  <si>
    <t>Djamshid</t>
  </si>
  <si>
    <t>Unger</t>
  </si>
  <si>
    <t>Bugs</t>
  </si>
  <si>
    <t>Buskowiak</t>
  </si>
  <si>
    <t>Hassenpflug</t>
  </si>
  <si>
    <t>Hochhaus</t>
  </si>
  <si>
    <t>Barbara</t>
  </si>
  <si>
    <t>Jonny</t>
  </si>
  <si>
    <t>Rothenbacher</t>
  </si>
  <si>
    <t>Ralph</t>
  </si>
  <si>
    <t>Trendel</t>
  </si>
  <si>
    <t>Meldeschluss:</t>
  </si>
  <si>
    <t>Die gelben Felder sind auszufüllen</t>
  </si>
  <si>
    <t xml:space="preserve"> </t>
  </si>
  <si>
    <t>Von</t>
  </si>
  <si>
    <t>Bis</t>
  </si>
  <si>
    <t>start7</t>
  </si>
  <si>
    <t>start8</t>
  </si>
  <si>
    <t>start9</t>
  </si>
  <si>
    <t>Startzeiten Vorlauf</t>
  </si>
  <si>
    <t>Startzeiten ab 2 Runde</t>
  </si>
  <si>
    <t>Eschersheim</t>
  </si>
  <si>
    <t>Rebstock</t>
  </si>
  <si>
    <t>Wiesbaden</t>
  </si>
  <si>
    <t>Club</t>
  </si>
  <si>
    <t>Verein</t>
  </si>
  <si>
    <t>BC Darmstadt</t>
  </si>
  <si>
    <t>BSV Dieburg</t>
  </si>
  <si>
    <t>BC Eberstadt</t>
  </si>
  <si>
    <t>BC Gießen</t>
  </si>
  <si>
    <t>BC 2000 Aschaffenburg</t>
  </si>
  <si>
    <t>Citystrikers</t>
  </si>
  <si>
    <t>Mansel</t>
  </si>
  <si>
    <t>Cosmos Wiesbaden</t>
  </si>
  <si>
    <t>BC Fusion Langen e.V.</t>
  </si>
  <si>
    <t>BC Kellerstrikers</t>
  </si>
  <si>
    <t>BC Wiesbaden</t>
  </si>
  <si>
    <t>BW Bornheim</t>
  </si>
  <si>
    <t>Janette</t>
  </si>
  <si>
    <t>BSV Oberrad</t>
  </si>
  <si>
    <t>Finale Kassel</t>
  </si>
  <si>
    <t>Morig</t>
  </si>
  <si>
    <t>BC Langen 83</t>
  </si>
  <si>
    <t>BC Nord West Ffm</t>
  </si>
  <si>
    <t>BC 75 Fortuna</t>
  </si>
  <si>
    <t>Gruchot</t>
  </si>
  <si>
    <t>Phönix Frankfurt</t>
  </si>
  <si>
    <t>Gallo</t>
  </si>
  <si>
    <t>Adrian</t>
  </si>
  <si>
    <t>BC Blau-Gelb Frankfurt</t>
  </si>
  <si>
    <t>I-Bahn SC 34 Ffm</t>
  </si>
  <si>
    <t>SBV</t>
  </si>
  <si>
    <t>Josef</t>
  </si>
  <si>
    <t>BC 2005 Frankfurt</t>
  </si>
  <si>
    <t>BC 67 Hanau</t>
  </si>
  <si>
    <t>Condor Steinheim</t>
  </si>
  <si>
    <t>Grünheid</t>
  </si>
  <si>
    <t>Malte</t>
  </si>
  <si>
    <t>Klüh</t>
  </si>
  <si>
    <t>Heidi</t>
  </si>
  <si>
    <t>Jugend Bowling Club Hanau</t>
  </si>
  <si>
    <t>TSV 1860 Hanau</t>
  </si>
  <si>
    <t>BC Höchst</t>
  </si>
  <si>
    <t>BC Mühlheim</t>
  </si>
  <si>
    <t>BC Devils</t>
  </si>
  <si>
    <t>BC Rebstock Ffm</t>
  </si>
  <si>
    <t>Kügler</t>
  </si>
  <si>
    <t>Claudia Stephanie</t>
  </si>
  <si>
    <t>BV Taifun Fulda</t>
  </si>
  <si>
    <t>City Bowler Kassel</t>
  </si>
  <si>
    <t>FTG-BC Frankfurt</t>
  </si>
  <si>
    <t>Aljakrinskij</t>
  </si>
  <si>
    <t>BC 83 Kelsterbach</t>
  </si>
  <si>
    <t>Suchy</t>
  </si>
  <si>
    <t>Nikolai</t>
  </si>
  <si>
    <t>Winkelmann</t>
  </si>
  <si>
    <t>KBC Kelsterbach</t>
  </si>
  <si>
    <t>AAN Schwanheim</t>
  </si>
  <si>
    <t>Tambosi</t>
  </si>
  <si>
    <t>SW Friedberg</t>
  </si>
  <si>
    <t>BC 89 Olympia Rüsselsheim</t>
  </si>
  <si>
    <t>HKBV e.V. - Sektion Bowling   Sparkasse Dieburg</t>
  </si>
  <si>
    <t>Iban</t>
  </si>
  <si>
    <t>Bic</t>
  </si>
  <si>
    <t>Bank</t>
  </si>
  <si>
    <t>DE 28 5085 2651 0136 0071 84</t>
  </si>
  <si>
    <t>HELADEF1DIE</t>
  </si>
  <si>
    <t xml:space="preserve">IBAN: </t>
  </si>
  <si>
    <t xml:space="preserve">BIC:    </t>
  </si>
  <si>
    <t>RL</t>
  </si>
  <si>
    <t>Edgar Müller</t>
  </si>
  <si>
    <t>Versehrte 1</t>
  </si>
  <si>
    <t>Versehrte 2</t>
  </si>
  <si>
    <t>Bitte den Gesamtbetrag an die</t>
  </si>
  <si>
    <t>suchen</t>
  </si>
  <si>
    <t>D</t>
  </si>
  <si>
    <t>A</t>
  </si>
  <si>
    <t>B</t>
  </si>
  <si>
    <t>C</t>
  </si>
  <si>
    <t>F</t>
  </si>
  <si>
    <t>E</t>
  </si>
  <si>
    <t>Extra</t>
  </si>
  <si>
    <t>Dan Oliver</t>
  </si>
  <si>
    <t>Spies</t>
  </si>
  <si>
    <t>Svenja</t>
  </si>
  <si>
    <t>Schenke</t>
  </si>
  <si>
    <t>Omer</t>
  </si>
  <si>
    <t>Hügin</t>
  </si>
  <si>
    <t>Allen</t>
  </si>
  <si>
    <t>1. BV Kelsterbach</t>
  </si>
  <si>
    <t>1. BV Kelsterbach e.V.</t>
  </si>
  <si>
    <t>Noss</t>
  </si>
  <si>
    <t>Mück</t>
  </si>
  <si>
    <t>Tesoro</t>
  </si>
  <si>
    <t>Dan Wilfried</t>
  </si>
  <si>
    <t>Naluz</t>
  </si>
  <si>
    <t>Avila</t>
  </si>
  <si>
    <t>Gebbie</t>
  </si>
  <si>
    <t>Hohmann</t>
  </si>
  <si>
    <t>Queer-Striker</t>
  </si>
  <si>
    <t>Frankfurter Volleyball Verein e.V.</t>
  </si>
  <si>
    <t>Walther</t>
  </si>
  <si>
    <t>Schreiner</t>
  </si>
  <si>
    <t>Eitel</t>
  </si>
  <si>
    <t>Ritter</t>
  </si>
  <si>
    <t>Jerke</t>
  </si>
  <si>
    <t>Jonathan</t>
  </si>
  <si>
    <t>Weidinger</t>
  </si>
  <si>
    <t>Siegbert</t>
  </si>
  <si>
    <t>Schwimmer</t>
  </si>
  <si>
    <t>Willi</t>
  </si>
  <si>
    <t>Seitz</t>
  </si>
  <si>
    <t>Zwegerl</t>
  </si>
  <si>
    <t>Henneberg</t>
  </si>
  <si>
    <t>Kastner</t>
  </si>
  <si>
    <t>Kohler</t>
  </si>
  <si>
    <t>William Glenn</t>
  </si>
  <si>
    <t>Volkan</t>
  </si>
  <si>
    <t>Rogalla</t>
  </si>
  <si>
    <t>Kitiyalath</t>
  </si>
  <si>
    <t>Höhn</t>
  </si>
  <si>
    <t>Blecher</t>
  </si>
  <si>
    <t>Lucas</t>
  </si>
  <si>
    <t>Tross</t>
  </si>
  <si>
    <t>Shannon Renee</t>
  </si>
  <si>
    <t>Peter Siedentopf</t>
  </si>
  <si>
    <t>0170 / 8013807</t>
  </si>
  <si>
    <t>06173 / 5718</t>
  </si>
  <si>
    <t>3</t>
  </si>
  <si>
    <t>1</t>
  </si>
  <si>
    <t>2</t>
  </si>
  <si>
    <t>Trio Damen und Herren</t>
  </si>
  <si>
    <t>Jugend Einzel</t>
  </si>
  <si>
    <t>Junioren Einzel</t>
  </si>
  <si>
    <t>Mixed Doppel</t>
  </si>
  <si>
    <t>Seniorinnen, Senioren und Versehrte Einzel</t>
  </si>
  <si>
    <t>Seniorinnen, Senioren Trio</t>
  </si>
  <si>
    <t>Damen und Herren Doppel</t>
  </si>
  <si>
    <t>Einzel Damen und Herren</t>
  </si>
  <si>
    <t>Anz Team</t>
  </si>
  <si>
    <t>Alertskl.</t>
  </si>
  <si>
    <t>Rangl.</t>
  </si>
  <si>
    <t>Meinhardt</t>
  </si>
  <si>
    <t>Aquirre</t>
  </si>
  <si>
    <t>Burger</t>
  </si>
  <si>
    <t>Dengs</t>
  </si>
  <si>
    <t>Bristot</t>
  </si>
  <si>
    <t>Andrea</t>
  </si>
  <si>
    <t>Heller</t>
  </si>
  <si>
    <t>Dietz</t>
  </si>
  <si>
    <t>Dreher</t>
  </si>
  <si>
    <t>Syla</t>
  </si>
  <si>
    <t>Tania</t>
  </si>
  <si>
    <t>Rempel</t>
  </si>
  <si>
    <t>Kai</t>
  </si>
  <si>
    <t>Meß</t>
  </si>
  <si>
    <t>Geißler</t>
  </si>
  <si>
    <t>Nadine</t>
  </si>
  <si>
    <t>Blau-Gelb Fulda Strikers</t>
  </si>
  <si>
    <t>PSV BG Fulda 1934/61 e.V.</t>
  </si>
  <si>
    <t>Willing</t>
  </si>
  <si>
    <t>Helmuth</t>
  </si>
  <si>
    <t>Zuhl</t>
  </si>
  <si>
    <t>Schlösser</t>
  </si>
  <si>
    <t>Löschnig</t>
  </si>
  <si>
    <t>Bikowski</t>
  </si>
  <si>
    <t>Tanja</t>
  </si>
  <si>
    <t>Eugen</t>
  </si>
  <si>
    <t>Puder</t>
  </si>
  <si>
    <t>Hernitschek</t>
  </si>
  <si>
    <t>Sawicki</t>
  </si>
  <si>
    <t>Krämer</t>
  </si>
  <si>
    <t>Heininger</t>
  </si>
  <si>
    <t>Özsoy</t>
  </si>
  <si>
    <t>Horn</t>
  </si>
  <si>
    <t>Fabien</t>
  </si>
  <si>
    <t>Anja</t>
  </si>
  <si>
    <t>Alex</t>
  </si>
  <si>
    <t>Brieden</t>
  </si>
  <si>
    <t>Johann-Peter</t>
  </si>
  <si>
    <t>Korb</t>
  </si>
  <si>
    <t>Nils</t>
  </si>
  <si>
    <t>Klassen</t>
  </si>
  <si>
    <t>Lukas</t>
  </si>
  <si>
    <t>Krumrey</t>
  </si>
  <si>
    <t>André</t>
  </si>
  <si>
    <t>Ruppel</t>
  </si>
  <si>
    <t>Heinz-Georg</t>
  </si>
  <si>
    <t>Wien</t>
  </si>
  <si>
    <t>Anika</t>
  </si>
  <si>
    <t>Pöckler</t>
  </si>
  <si>
    <t>Maren-Janette</t>
  </si>
  <si>
    <t>Graf</t>
  </si>
  <si>
    <t>Herta</t>
  </si>
  <si>
    <t>Fried</t>
  </si>
  <si>
    <t>Zehentmaier</t>
  </si>
  <si>
    <t>Bämpfer</t>
  </si>
  <si>
    <t>Krönung</t>
  </si>
  <si>
    <t>Seuring</t>
  </si>
  <si>
    <t>Traber</t>
  </si>
  <si>
    <t>Decher</t>
  </si>
  <si>
    <t>Oezkan</t>
  </si>
  <si>
    <t>Kaan</t>
  </si>
  <si>
    <t>De Fries</t>
  </si>
  <si>
    <t>Geis</t>
  </si>
  <si>
    <t>Pronk</t>
  </si>
  <si>
    <t>Antares</t>
  </si>
  <si>
    <t>Jäckel</t>
  </si>
  <si>
    <t>Oriakhel</t>
  </si>
  <si>
    <t>Fahim</t>
  </si>
  <si>
    <t>Pistara</t>
  </si>
  <si>
    <t>Siemon</t>
  </si>
  <si>
    <t>Reß</t>
  </si>
  <si>
    <t>Gavino</t>
  </si>
  <si>
    <t>Rau</t>
  </si>
  <si>
    <t>Arjay</t>
  </si>
  <si>
    <t>Wege</t>
  </si>
  <si>
    <t>Laura</t>
  </si>
  <si>
    <t>City Bowler Kassel e.V.</t>
  </si>
  <si>
    <t>Beumer</t>
  </si>
  <si>
    <t>Timo</t>
  </si>
  <si>
    <t>Hubert</t>
  </si>
  <si>
    <t>Schütz</t>
  </si>
  <si>
    <t>Schuster</t>
  </si>
  <si>
    <t>BC Keller Strikers Dillenburg e.V.</t>
  </si>
  <si>
    <t>Verdecchia</t>
  </si>
  <si>
    <t>Ming</t>
  </si>
  <si>
    <t>Günther</t>
  </si>
  <si>
    <t>Jennifer</t>
  </si>
  <si>
    <t>Wiegand</t>
  </si>
  <si>
    <t>Sabrina</t>
  </si>
  <si>
    <t>Stolte</t>
  </si>
  <si>
    <t>Fuchs</t>
  </si>
  <si>
    <t>Hentschel</t>
  </si>
  <si>
    <t>Klaus Dieter</t>
  </si>
  <si>
    <t>BV 79 Obertshausen</t>
  </si>
  <si>
    <t>Belgar</t>
  </si>
  <si>
    <t>Roswitha</t>
  </si>
  <si>
    <t>Birgit</t>
  </si>
  <si>
    <t>Max</t>
  </si>
  <si>
    <t>TuS Rüsselsheim</t>
  </si>
  <si>
    <t>Iris</t>
  </si>
  <si>
    <t>Hildegard</t>
  </si>
  <si>
    <t>Micianova</t>
  </si>
  <si>
    <t>Jana</t>
  </si>
  <si>
    <t>Hannelore</t>
  </si>
  <si>
    <t>Lutz</t>
  </si>
  <si>
    <t>Kevin</t>
  </si>
  <si>
    <t>Roth</t>
  </si>
  <si>
    <t>Schlier</t>
  </si>
  <si>
    <t>Justus</t>
  </si>
  <si>
    <t>Stöhr</t>
  </si>
  <si>
    <t>Demski</t>
  </si>
  <si>
    <t>Gröger</t>
  </si>
  <si>
    <t>Gültling</t>
  </si>
  <si>
    <t>Hidde</t>
  </si>
  <si>
    <t>Kasten</t>
  </si>
  <si>
    <t>Koslowsky</t>
  </si>
  <si>
    <t>Kühne</t>
  </si>
  <si>
    <t>Willy</t>
  </si>
  <si>
    <t>Maul</t>
  </si>
  <si>
    <t>Miller</t>
  </si>
  <si>
    <t>Frank-Robert</t>
  </si>
  <si>
    <t>Peluso</t>
  </si>
  <si>
    <t>Alessandro</t>
  </si>
  <si>
    <t>Räder</t>
  </si>
  <si>
    <t>Balz</t>
  </si>
  <si>
    <t>Arthur</t>
  </si>
  <si>
    <t>Eisermann</t>
  </si>
  <si>
    <t>Retke</t>
  </si>
  <si>
    <t>Roberts</t>
  </si>
  <si>
    <t>Schaubach</t>
  </si>
  <si>
    <t>Scholl</t>
  </si>
  <si>
    <t>Weiler</t>
  </si>
  <si>
    <t>Julian</t>
  </si>
  <si>
    <t>Blau Weiss Bornheim</t>
  </si>
  <si>
    <t>Veith</t>
  </si>
  <si>
    <t>Benedikt</t>
  </si>
  <si>
    <t>Wohlfarth</t>
  </si>
  <si>
    <t>Wühr</t>
  </si>
  <si>
    <t>Lothar-Josef</t>
  </si>
  <si>
    <t>Eimuth</t>
  </si>
  <si>
    <t>Natascha</t>
  </si>
  <si>
    <t>Hastedt</t>
  </si>
  <si>
    <t>Ulla</t>
  </si>
  <si>
    <t>Grunenberg</t>
  </si>
  <si>
    <t>Olga</t>
  </si>
  <si>
    <t>Kasinski</t>
  </si>
  <si>
    <t>Joel</t>
  </si>
  <si>
    <t>Heckmann</t>
  </si>
  <si>
    <t>Dörflinger</t>
  </si>
  <si>
    <t>Schlamp</t>
  </si>
  <si>
    <t>Roas</t>
  </si>
  <si>
    <t>Gödde</t>
  </si>
  <si>
    <t>Pellmann</t>
  </si>
  <si>
    <t>Mengel</t>
  </si>
  <si>
    <t>Schmied</t>
  </si>
  <si>
    <t>Trejic</t>
  </si>
  <si>
    <t>Senijad</t>
  </si>
  <si>
    <t>Schaffrina</t>
  </si>
  <si>
    <t>Egon</t>
  </si>
  <si>
    <t>Netzker</t>
  </si>
  <si>
    <t>Dull</t>
  </si>
  <si>
    <t>Ilias</t>
  </si>
  <si>
    <t>Sperle</t>
  </si>
  <si>
    <t>Calvin</t>
  </si>
  <si>
    <t>Schülner</t>
  </si>
  <si>
    <t>Schädler</t>
  </si>
  <si>
    <t>Modrak</t>
  </si>
  <si>
    <t>Rüdiger</t>
  </si>
  <si>
    <t>Khumcharoen</t>
  </si>
  <si>
    <t>Krisna</t>
  </si>
  <si>
    <t>Zambon</t>
  </si>
  <si>
    <t>Adriano</t>
  </si>
  <si>
    <t>Borzych</t>
  </si>
  <si>
    <t>Saupe</t>
  </si>
  <si>
    <t>Brach</t>
  </si>
  <si>
    <t>Kelsterbach</t>
  </si>
  <si>
    <t>vor ort</t>
  </si>
  <si>
    <t>prostart</t>
  </si>
  <si>
    <t>Startplätze pro Start</t>
  </si>
  <si>
    <t>Mainhattan Bowlers Ffm</t>
  </si>
  <si>
    <t>BV Pinoy Frankfurt e.V.</t>
  </si>
  <si>
    <t>BV Pinoy Frankfurt</t>
  </si>
  <si>
    <t xml:space="preserve">In die Betreffzeile der E-Mail ist als erstes die Clubnummer und der Clubname einzutragen </t>
  </si>
  <si>
    <t xml:space="preserve">Achtung: </t>
  </si>
  <si>
    <t>Die Junioren spielen zusammen mit den Aktiven (Damen/Herren) mit gemeinsamer Wertung).</t>
  </si>
  <si>
    <t>Gabi Brandes</t>
  </si>
  <si>
    <t>60529 Frankfurt</t>
  </si>
  <si>
    <t>Völklingerweg 23</t>
  </si>
  <si>
    <t>0162 / 9640749</t>
  </si>
  <si>
    <t>Pass-Nr.</t>
  </si>
  <si>
    <t>Frost</t>
  </si>
  <si>
    <t>Shaghaghi-Kandevani</t>
  </si>
  <si>
    <t>Peyman</t>
  </si>
  <si>
    <t>Da Costa Araujo</t>
  </si>
  <si>
    <t>Carlos</t>
  </si>
  <si>
    <t>Handtusch</t>
  </si>
  <si>
    <t>Kolb</t>
  </si>
  <si>
    <t>Bürkner</t>
  </si>
  <si>
    <t>Krybus</t>
  </si>
  <si>
    <t>Siemonsen-Caldwell</t>
  </si>
  <si>
    <t>Doczkal</t>
  </si>
  <si>
    <t>Krohn</t>
  </si>
  <si>
    <t>Cramer</t>
  </si>
  <si>
    <t>Silvio</t>
  </si>
  <si>
    <t>Fritz</t>
  </si>
  <si>
    <t>Maaß</t>
  </si>
  <si>
    <t>Schenker</t>
  </si>
  <si>
    <t>Raik</t>
  </si>
  <si>
    <t>Schuckart-Cramer</t>
  </si>
  <si>
    <t>Deutsch</t>
  </si>
  <si>
    <t>Stotz</t>
  </si>
  <si>
    <t>Stuckert</t>
  </si>
  <si>
    <t>Kümpel</t>
  </si>
  <si>
    <t>Rabe</t>
  </si>
  <si>
    <t>Catibog</t>
  </si>
  <si>
    <t>Ernesto</t>
  </si>
  <si>
    <t>Umbach</t>
  </si>
  <si>
    <t>Jonasdofsky</t>
  </si>
  <si>
    <t>Ray Love II</t>
  </si>
  <si>
    <t>Gloster</t>
  </si>
  <si>
    <t>Spelten</t>
  </si>
  <si>
    <t>Saechtig</t>
  </si>
  <si>
    <t>Frederic</t>
  </si>
  <si>
    <t>Gehrmann</t>
  </si>
  <si>
    <t>Glock</t>
  </si>
  <si>
    <t>Kornett</t>
  </si>
  <si>
    <t>Baro</t>
  </si>
  <si>
    <t>Morbe-Koch</t>
  </si>
  <si>
    <t>Castaneto</t>
  </si>
  <si>
    <t>Catibog-Krüger</t>
  </si>
  <si>
    <t>Catherine</t>
  </si>
  <si>
    <t>Palma</t>
  </si>
  <si>
    <t>Sigrid Elaine</t>
  </si>
  <si>
    <t>Zeller</t>
  </si>
  <si>
    <t>Isabell Marie</t>
  </si>
  <si>
    <t>Geisler</t>
  </si>
  <si>
    <t>Erik</t>
  </si>
  <si>
    <t>Preis</t>
  </si>
  <si>
    <t>Da Silva Gomes</t>
  </si>
  <si>
    <t>Kvocka</t>
  </si>
  <si>
    <t>Jannik</t>
  </si>
  <si>
    <t>Lebkücher</t>
  </si>
  <si>
    <t>Lopez y Zuvita</t>
  </si>
  <si>
    <t>Nguyen</t>
  </si>
  <si>
    <t>Thorun</t>
  </si>
  <si>
    <t>Connie Wai Fan</t>
  </si>
  <si>
    <t>Hoyle</t>
  </si>
  <si>
    <t>Keith</t>
  </si>
  <si>
    <t>Riedel</t>
  </si>
  <si>
    <t>Belletz</t>
  </si>
  <si>
    <t>Antonia</t>
  </si>
  <si>
    <t>Fehl</t>
  </si>
  <si>
    <t>Heil</t>
  </si>
  <si>
    <t>Heun</t>
  </si>
  <si>
    <t>Kochanski</t>
  </si>
  <si>
    <t>Louisa</t>
  </si>
  <si>
    <t>Otterbein</t>
  </si>
  <si>
    <t>Andre</t>
  </si>
  <si>
    <t xml:space="preserve">Edv-Nr = 0 </t>
  </si>
  <si>
    <t>Name = Unbekannt</t>
  </si>
  <si>
    <t>Eingeben</t>
  </si>
  <si>
    <t>Wenn Spieler noch nicht bekannt</t>
  </si>
  <si>
    <t>Faull</t>
  </si>
  <si>
    <t>Renato</t>
  </si>
  <si>
    <t>Freund</t>
  </si>
  <si>
    <t>Ginting</t>
  </si>
  <si>
    <t>Bangun</t>
  </si>
  <si>
    <t>Gonschorek</t>
  </si>
  <si>
    <t>Janicki</t>
  </si>
  <si>
    <t>Silke</t>
  </si>
  <si>
    <t>Lunkenheimer</t>
  </si>
  <si>
    <t>Daiana</t>
  </si>
  <si>
    <t>Vorwerg</t>
  </si>
  <si>
    <t>Siebel</t>
  </si>
  <si>
    <t>Hendrik</t>
  </si>
  <si>
    <t>Kaplan</t>
  </si>
  <si>
    <t>Emin</t>
  </si>
  <si>
    <t>Herweck</t>
  </si>
  <si>
    <t>Zabel</t>
  </si>
  <si>
    <t>Linke</t>
  </si>
  <si>
    <t>Heßler</t>
  </si>
  <si>
    <t>Beier</t>
  </si>
  <si>
    <t>Weiss</t>
  </si>
  <si>
    <t>Diekmann</t>
  </si>
  <si>
    <t>Stork</t>
  </si>
  <si>
    <t>Löbig</t>
  </si>
  <si>
    <t>Teisler</t>
  </si>
  <si>
    <t>Harzer</t>
  </si>
  <si>
    <t>Knöchel</t>
  </si>
  <si>
    <t>Wollmann</t>
  </si>
  <si>
    <t>Tilger</t>
  </si>
  <si>
    <t>Kiel</t>
  </si>
  <si>
    <t>Friemer</t>
  </si>
  <si>
    <t>Dürr</t>
  </si>
  <si>
    <t>Mathias</t>
  </si>
  <si>
    <t>Blaye</t>
  </si>
  <si>
    <t>Stephen</t>
  </si>
  <si>
    <t>Ihm</t>
  </si>
  <si>
    <t>Garcia</t>
  </si>
  <si>
    <t>Eduardo</t>
  </si>
  <si>
    <t>Lega</t>
  </si>
  <si>
    <t>Duringer</t>
  </si>
  <si>
    <t>Serat</t>
  </si>
  <si>
    <t>Sasilak</t>
  </si>
  <si>
    <t>Aurami</t>
  </si>
  <si>
    <t>Patricia</t>
  </si>
  <si>
    <t>Reinfelder</t>
  </si>
  <si>
    <t>Gallus</t>
  </si>
  <si>
    <t>Figueiredo Mendes</t>
  </si>
  <si>
    <t>Celerino</t>
  </si>
  <si>
    <t>Tran</t>
  </si>
  <si>
    <t>Khoi Nguyen</t>
  </si>
  <si>
    <t>Paulin</t>
  </si>
  <si>
    <t>Backes</t>
  </si>
  <si>
    <t>Nicolai</t>
  </si>
  <si>
    <t>Metzroth</t>
  </si>
  <si>
    <t>Jim</t>
  </si>
  <si>
    <t>Do</t>
  </si>
  <si>
    <t>Thanh Binh</t>
  </si>
  <si>
    <t>Thi Nhung</t>
  </si>
  <si>
    <t>Manns</t>
  </si>
  <si>
    <t>Madeleine</t>
  </si>
  <si>
    <t>Tumulka</t>
  </si>
  <si>
    <t>Johanna</t>
  </si>
  <si>
    <t>St. Clair</t>
  </si>
  <si>
    <t>Meldebogen HM 2019 - 2020</t>
  </si>
  <si>
    <t>Linden</t>
  </si>
  <si>
    <t>Viernheim</t>
  </si>
  <si>
    <t>Mühlheim</t>
  </si>
  <si>
    <r>
      <t>(</t>
    </r>
    <r>
      <rPr>
        <sz val="11"/>
        <color rgb="FFFF0000"/>
        <rFont val="Arial"/>
        <family val="2"/>
      </rPr>
      <t xml:space="preserve">bitte den vollständig ausgefüllten Meldebogen als xls </t>
    </r>
    <r>
      <rPr>
        <sz val="11"/>
        <color theme="1"/>
        <rFont val="Arial"/>
        <family val="2"/>
      </rPr>
      <t>an die Leitung senden - Adresse obenstehend)</t>
    </r>
  </si>
  <si>
    <t>Datum</t>
  </si>
  <si>
    <t>Ort</t>
  </si>
  <si>
    <t>Aus Ausschreibung entnehmen</t>
  </si>
  <si>
    <t>Wir melden:</t>
  </si>
  <si>
    <t>Bei Zahlung vor Ort</t>
  </si>
  <si>
    <r>
      <rPr>
        <b/>
        <sz val="11"/>
        <color rgb="FFFF0000"/>
        <rFont val="Arial"/>
        <family val="2"/>
      </rPr>
      <t>überweisen</t>
    </r>
    <r>
      <rPr>
        <b/>
        <sz val="11"/>
        <color theme="1"/>
        <rFont val="Arial"/>
        <family val="2"/>
      </rPr>
      <t xml:space="preserve"> und die </t>
    </r>
    <r>
      <rPr>
        <b/>
        <sz val="11"/>
        <color rgb="FFFF0000"/>
        <rFont val="Arial"/>
        <family val="2"/>
      </rPr>
      <t xml:space="preserve">Kopie </t>
    </r>
    <r>
      <rPr>
        <b/>
        <sz val="11"/>
        <color theme="1"/>
        <rFont val="Arial"/>
        <family val="2"/>
      </rPr>
      <t xml:space="preserve"> des Überweisungsbelegs der </t>
    </r>
    <r>
      <rPr>
        <b/>
        <sz val="11"/>
        <color rgb="FFFF0000"/>
        <rFont val="Arial"/>
        <family val="2"/>
      </rPr>
      <t>Anmeldung</t>
    </r>
    <r>
      <rPr>
        <b/>
        <sz val="11"/>
        <color theme="1"/>
        <rFont val="Arial"/>
        <family val="2"/>
      </rPr>
      <t xml:space="preserve"> beilegen.</t>
    </r>
  </si>
  <si>
    <t>Gemeldet von:</t>
  </si>
  <si>
    <t>e Mail:</t>
  </si>
  <si>
    <t>EDV Nr</t>
  </si>
  <si>
    <t>Startzeit</t>
  </si>
  <si>
    <t>AK</t>
  </si>
  <si>
    <t>was</t>
  </si>
  <si>
    <t>EDV Nr suchen</t>
  </si>
  <si>
    <t>Namen suchen</t>
  </si>
  <si>
    <t xml:space="preserve">Bei Eingabe einer EDV-Nr in Spalte 1 ab Zeile 23 
und drücken der Taste Enter werden die dazu gehörigen Spielerdaten eingesetzt.
Linkes Auswahlfeld: Es kann mit der EDV-Nr gesucht werden. Die dazu gehörigen Spielerdaten werden angezeigt und nach drücken der Taste Enter nach dem letzten Datensatz eingefügt.
Rechtes Auswahlfeld: Es kann mit dem Nachnamen gesucht werden. Die dazu gehörigen Spielerdaten werden angezeigt und nach Drücken der Taste Enter  nach dem letzten Datensatz eingefügt.
Im Bereich der Spielerdaten werden keine Formeln mehr verwand. 
Wenn nach Eingabe der EDV Nr, keine Daten Angezeigt werden dann bitte die Daten manuell eintragen
Mit dem Kontrollkasten "Nur Club anzeigenW wird zwischen alle Spieler oder nur Club umgeschaltet 
</t>
  </si>
  <si>
    <t>sektionsjugendwart-bowling@hkbv-ev.de</t>
  </si>
  <si>
    <t xml:space="preserve">
sektionsseniorenwart-bowling@hkbv-ev.de</t>
  </si>
  <si>
    <t>Duplois-Laun</t>
  </si>
  <si>
    <t>Brandes 8138</t>
  </si>
  <si>
    <t>Caldwell 8179</t>
  </si>
  <si>
    <t>Duplois-Laun 8264</t>
  </si>
  <si>
    <t>Laun 8735</t>
  </si>
  <si>
    <t>Nolte 8895</t>
  </si>
  <si>
    <t>Pelz 8931</t>
  </si>
  <si>
    <t>Siemonsen-Caldwell 10366</t>
  </si>
  <si>
    <t>Rühl 15043</t>
  </si>
  <si>
    <t>Sabo 15051</t>
  </si>
  <si>
    <t>Sabo 15052</t>
  </si>
  <si>
    <t>Schönhoff 15472</t>
  </si>
  <si>
    <t>Bauer 15717</t>
  </si>
  <si>
    <t>Spies 33094</t>
  </si>
  <si>
    <t>Schenke 33097</t>
  </si>
  <si>
    <t>Jerke 33127</t>
  </si>
  <si>
    <t>Frank 33170</t>
  </si>
  <si>
    <t>Korb 33175</t>
  </si>
  <si>
    <t>Laun Werner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</si>
</sst>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F800]dddd\,\ mmmm\ dd\,\ yyyy"/>
    <numFmt numFmtId="166" formatCode="h:mm;@"/>
    <numFmt numFmtId="167" formatCode="00000"/>
    <numFmt numFmtId="168" formatCode="dd/mm/yy"/>
    <numFmt numFmtId="169" formatCode="ddd/dd/mm/yyyy"/>
  </numFmts>
  <fonts count="40" x14ac:knownFonts="1">
    <font>
      <sz val="11"/>
      <color theme="1"/>
      <name val="Arial"/>
      <family val="2"/>
    </font>
    <font>
      <sz val="11"/>
      <color theme="1"/>
      <name val="Calibri"/>
      <family val="2"/>
      <scheme val="minor"/>
    </font>
    <font>
      <sz val="12"/>
      <color indexed="8"/>
      <name val="Arial"/>
      <family val="2"/>
    </font>
    <font>
      <b/>
      <sz val="12"/>
      <color indexed="8"/>
      <name val="Arial"/>
      <family val="2"/>
    </font>
    <font>
      <u/>
      <sz val="11"/>
      <color theme="10"/>
      <name val="Arial"/>
      <family val="2"/>
    </font>
    <font>
      <b/>
      <sz val="14"/>
      <color rgb="FF000000"/>
      <name val="Arial"/>
      <family val="2"/>
    </font>
    <font>
      <b/>
      <sz val="11"/>
      <color theme="1"/>
      <name val="Arial"/>
      <family val="2"/>
    </font>
    <font>
      <b/>
      <sz val="14"/>
      <color theme="1"/>
      <name val="Arial"/>
      <family val="2"/>
    </font>
    <font>
      <sz val="10"/>
      <color theme="1"/>
      <name val="Arial"/>
      <family val="2"/>
    </font>
    <font>
      <b/>
      <sz val="16"/>
      <color theme="1"/>
      <name val="Arial"/>
      <family val="2"/>
    </font>
    <font>
      <b/>
      <sz val="18"/>
      <color rgb="FF000000"/>
      <name val="Arial"/>
      <family val="2"/>
    </font>
    <font>
      <b/>
      <sz val="10"/>
      <color theme="1"/>
      <name val="Arial"/>
      <family val="2"/>
    </font>
    <font>
      <sz val="11"/>
      <color rgb="FFFF0000"/>
      <name val="Arial"/>
      <family val="2"/>
    </font>
    <font>
      <b/>
      <sz val="16"/>
      <color rgb="FF000000"/>
      <name val="Arial"/>
      <family val="2"/>
    </font>
    <font>
      <sz val="16"/>
      <color rgb="FF000000"/>
      <name val="Arial"/>
      <family val="2"/>
    </font>
    <font>
      <b/>
      <sz val="12"/>
      <name val="Arial"/>
      <family val="2"/>
    </font>
    <font>
      <b/>
      <sz val="9"/>
      <name val="Arial"/>
      <family val="2"/>
    </font>
    <font>
      <sz val="9"/>
      <name val="Arial"/>
      <family val="2"/>
    </font>
    <font>
      <sz val="9"/>
      <color rgb="FFFF0000"/>
      <name val="Arial"/>
      <family val="2"/>
    </font>
    <font>
      <b/>
      <sz val="8"/>
      <color indexed="81"/>
      <name val="Tahoma"/>
      <family val="2"/>
    </font>
    <font>
      <sz val="8"/>
      <color indexed="81"/>
      <name val="Tahoma"/>
      <family val="2"/>
    </font>
    <font>
      <b/>
      <sz val="11"/>
      <color rgb="FFFF0000"/>
      <name val="Arial"/>
      <family val="2"/>
    </font>
    <font>
      <b/>
      <sz val="10"/>
      <color rgb="FFFF0000"/>
      <name val="Arial"/>
      <family val="2"/>
    </font>
    <font>
      <sz val="14"/>
      <color theme="1"/>
      <name val="Arial"/>
      <family val="2"/>
    </font>
    <font>
      <sz val="16"/>
      <color theme="1"/>
      <name val="Arial"/>
      <family val="2"/>
    </font>
    <font>
      <u/>
      <sz val="14"/>
      <color theme="10"/>
      <name val="Arial"/>
      <family val="2"/>
    </font>
    <font>
      <b/>
      <sz val="11"/>
      <name val="Tahoma"/>
      <family val="2"/>
    </font>
    <font>
      <sz val="8"/>
      <color theme="1"/>
      <name val="Arial"/>
      <family val="2"/>
    </font>
    <font>
      <sz val="11"/>
      <name val="Arial"/>
      <family val="2"/>
    </font>
    <font>
      <sz val="10"/>
      <name val="Arial"/>
      <family val="2"/>
    </font>
    <font>
      <b/>
      <sz val="8"/>
      <color theme="1"/>
      <name val="Arial"/>
      <family val="2"/>
    </font>
    <font>
      <sz val="11"/>
      <color rgb="FF000000"/>
      <name val="Calibri"/>
      <family val="2"/>
    </font>
    <font>
      <sz val="10"/>
      <color indexed="8"/>
      <name val="Arial"/>
      <family val="2"/>
    </font>
    <font>
      <sz val="11"/>
      <color indexed="8"/>
      <name val="Calibri"/>
      <family val="2"/>
    </font>
    <font>
      <b/>
      <sz val="12"/>
      <color rgb="FFFF0000"/>
      <name val="Arial"/>
      <family val="2"/>
    </font>
    <font>
      <sz val="9"/>
      <color indexed="81"/>
      <name val="Segoe UI"/>
      <family val="2"/>
    </font>
    <font>
      <sz val="14"/>
      <color indexed="81"/>
      <name val="Segoe UI"/>
      <family val="2"/>
    </font>
    <font>
      <b/>
      <sz val="10"/>
      <color rgb="FF0070C0"/>
      <name val="Arial"/>
      <family val="2"/>
    </font>
    <font>
      <b/>
      <sz val="11"/>
      <color rgb="FF0070C0"/>
      <name val="Arial"/>
      <family val="2"/>
    </font>
    <font>
      <b/>
      <sz val="18"/>
      <color theme="1"/>
      <name val="Arial"/>
      <family val="2"/>
    </font>
  </fonts>
  <fills count="7">
    <fill>
      <patternFill patternType="none"/>
    </fill>
    <fill>
      <patternFill patternType="gray125"/>
    </fill>
    <fill>
      <patternFill patternType="solid">
        <fgColor theme="9"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79995117038483843"/>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C00000"/>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xf numFmtId="0" fontId="29" fillId="0" borderId="0">
      <alignment vertical="top"/>
    </xf>
    <xf numFmtId="0" fontId="32" fillId="0" borderId="0"/>
  </cellStyleXfs>
  <cellXfs count="198">
    <xf numFmtId="0" fontId="0" fillId="0" borderId="0" xfId="0"/>
    <xf numFmtId="0" fontId="0" fillId="0" borderId="0" xfId="0" applyFill="1"/>
    <xf numFmtId="49" fontId="0" fillId="0" borderId="0" xfId="0" applyNumberFormat="1"/>
    <xf numFmtId="0" fontId="0" fillId="0" borderId="0" xfId="0"/>
    <xf numFmtId="0" fontId="8" fillId="0" borderId="0" xfId="0" applyFont="1"/>
    <xf numFmtId="0" fontId="10" fillId="0" borderId="0" xfId="0" applyFont="1" applyBorder="1" applyAlignment="1" applyProtection="1">
      <alignment horizontal="center" vertical="top" readingOrder="1"/>
    </xf>
    <xf numFmtId="0" fontId="5" fillId="0" borderId="0" xfId="0" applyFont="1" applyAlignment="1" applyProtection="1">
      <alignment horizontal="center" vertical="top" readingOrder="1"/>
    </xf>
    <xf numFmtId="0" fontId="0" fillId="0" borderId="0" xfId="0" applyProtection="1"/>
    <xf numFmtId="0" fontId="7" fillId="0" borderId="10" xfId="0" applyFont="1" applyBorder="1" applyAlignment="1" applyProtection="1">
      <alignment vertical="center"/>
    </xf>
    <xf numFmtId="0" fontId="7" fillId="0" borderId="1" xfId="0" applyFont="1" applyBorder="1" applyAlignment="1" applyProtection="1">
      <alignment vertical="center"/>
    </xf>
    <xf numFmtId="0" fontId="0" fillId="0" borderId="0" xfId="0" applyAlignment="1" applyProtection="1">
      <alignment vertical="center"/>
    </xf>
    <xf numFmtId="0" fontId="0" fillId="0" borderId="0" xfId="0" applyBorder="1" applyProtection="1"/>
    <xf numFmtId="0" fontId="0" fillId="0" borderId="3" xfId="0" applyBorder="1" applyProtection="1"/>
    <xf numFmtId="0" fontId="0" fillId="0" borderId="7" xfId="0" applyBorder="1" applyProtection="1"/>
    <xf numFmtId="0" fontId="0" fillId="0" borderId="10" xfId="0" applyBorder="1" applyProtection="1"/>
    <xf numFmtId="0" fontId="6" fillId="0" borderId="0" xfId="0" applyFont="1" applyBorder="1" applyProtection="1"/>
    <xf numFmtId="0" fontId="6" fillId="0" borderId="0" xfId="0" applyFont="1" applyProtection="1"/>
    <xf numFmtId="0" fontId="0" fillId="0" borderId="7" xfId="0" applyBorder="1" applyAlignment="1" applyProtection="1">
      <alignment vertical="center"/>
    </xf>
    <xf numFmtId="0" fontId="0" fillId="0" borderId="0" xfId="0" applyBorder="1" applyAlignment="1" applyProtection="1">
      <alignment vertical="center"/>
    </xf>
    <xf numFmtId="0" fontId="3" fillId="0" borderId="10" xfId="0" applyFont="1" applyFill="1" applyBorder="1" applyProtection="1"/>
    <xf numFmtId="165" fontId="11" fillId="0" borderId="0" xfId="0" applyNumberFormat="1" applyFont="1" applyBorder="1" applyAlignment="1" applyProtection="1">
      <alignment horizontal="left" vertical="center"/>
    </xf>
    <xf numFmtId="0" fontId="6" fillId="0" borderId="0" xfId="0" applyFont="1" applyBorder="1" applyProtection="1"/>
    <xf numFmtId="0" fontId="0" fillId="0" borderId="1" xfId="0" applyBorder="1" applyProtection="1"/>
    <xf numFmtId="167" fontId="17" fillId="0" borderId="0" xfId="0" applyNumberFormat="1" applyFont="1" applyFill="1" applyAlignment="1"/>
    <xf numFmtId="1" fontId="17" fillId="0" borderId="0" xfId="0" applyNumberFormat="1" applyFont="1" applyFill="1" applyAlignment="1"/>
    <xf numFmtId="167" fontId="18" fillId="0" borderId="0" xfId="0" applyNumberFormat="1" applyFont="1" applyFill="1" applyAlignment="1"/>
    <xf numFmtId="0" fontId="18" fillId="0" borderId="0" xfId="0" applyFont="1" applyFill="1" applyAlignment="1">
      <alignment horizontal="left"/>
    </xf>
    <xf numFmtId="0" fontId="18" fillId="0" borderId="0" xfId="0" applyFont="1" applyFill="1" applyAlignment="1"/>
    <xf numFmtId="1" fontId="18" fillId="0" borderId="0" xfId="0" applyNumberFormat="1" applyFont="1" applyFill="1" applyAlignment="1"/>
    <xf numFmtId="0" fontId="17" fillId="0" borderId="0" xfId="0" applyFont="1" applyFill="1" applyAlignment="1"/>
    <xf numFmtId="49" fontId="18" fillId="0" borderId="0" xfId="0" applyNumberFormat="1" applyFont="1" applyFill="1" applyBorder="1" applyAlignment="1"/>
    <xf numFmtId="49" fontId="18" fillId="0" borderId="0" xfId="0" applyNumberFormat="1" applyFont="1" applyFill="1" applyAlignment="1"/>
    <xf numFmtId="167" fontId="18" fillId="0" borderId="0" xfId="0" applyNumberFormat="1" applyFont="1" applyFill="1" applyAlignment="1">
      <alignment vertical="top"/>
    </xf>
    <xf numFmtId="167" fontId="17" fillId="0" borderId="0" xfId="0" applyNumberFormat="1" applyFont="1" applyFill="1" applyAlignment="1">
      <alignment vertical="top"/>
    </xf>
    <xf numFmtId="1" fontId="17" fillId="0" borderId="0" xfId="0" applyNumberFormat="1" applyFont="1" applyFill="1" applyAlignment="1">
      <alignment vertical="top"/>
    </xf>
    <xf numFmtId="0" fontId="12" fillId="0" borderId="0" xfId="0" applyFont="1" applyBorder="1" applyAlignment="1" applyProtection="1">
      <alignment vertical="center"/>
    </xf>
    <xf numFmtId="0" fontId="5" fillId="0" borderId="0" xfId="0" applyFont="1" applyAlignment="1" applyProtection="1">
      <alignment horizontal="left" vertical="top" readingOrder="1"/>
    </xf>
    <xf numFmtId="0" fontId="0" fillId="0" borderId="0" xfId="0" applyAlignment="1">
      <alignment horizontal="center" vertical="center"/>
    </xf>
    <xf numFmtId="0" fontId="0" fillId="0" borderId="0" xfId="0" applyFill="1" applyAlignment="1">
      <alignment horizontal="center"/>
    </xf>
    <xf numFmtId="0" fontId="0" fillId="3" borderId="0" xfId="0" applyFill="1" applyAlignment="1">
      <alignment horizontal="left"/>
    </xf>
    <xf numFmtId="0" fontId="0" fillId="3" borderId="0" xfId="0" applyFill="1" applyAlignment="1">
      <alignment horizontal="center"/>
    </xf>
    <xf numFmtId="0" fontId="0" fillId="3" borderId="0" xfId="0" applyFill="1"/>
    <xf numFmtId="0" fontId="0" fillId="4" borderId="0" xfId="0" applyFill="1" applyAlignment="1">
      <alignment horizontal="left"/>
    </xf>
    <xf numFmtId="0" fontId="0" fillId="4" borderId="0" xfId="0" applyFill="1" applyAlignment="1">
      <alignment horizontal="center"/>
    </xf>
    <xf numFmtId="0" fontId="0" fillId="4" borderId="0" xfId="0" applyFill="1"/>
    <xf numFmtId="0" fontId="6" fillId="0" borderId="0" xfId="0" applyFont="1"/>
    <xf numFmtId="0" fontId="6" fillId="0" borderId="0" xfId="0" applyFont="1" applyAlignment="1">
      <alignment horizontal="center" vertical="center"/>
    </xf>
    <xf numFmtId="0" fontId="6" fillId="2" borderId="0" xfId="0" applyFont="1" applyFill="1"/>
    <xf numFmtId="166" fontId="11" fillId="0" borderId="11" xfId="0" applyNumberFormat="1" applyFont="1" applyBorder="1" applyAlignment="1" applyProtection="1">
      <alignment horizontal="center" vertical="center"/>
    </xf>
    <xf numFmtId="0" fontId="2" fillId="0" borderId="7" xfId="0" applyFont="1" applyFill="1" applyBorder="1" applyAlignment="1" applyProtection="1">
      <alignment vertical="center"/>
    </xf>
    <xf numFmtId="0" fontId="0" fillId="0" borderId="0" xfId="0" applyAlignment="1">
      <alignment horizontal="left"/>
    </xf>
    <xf numFmtId="0" fontId="0" fillId="0" borderId="1" xfId="0" applyBorder="1" applyProtection="1"/>
    <xf numFmtId="0" fontId="0" fillId="0" borderId="1" xfId="0" applyFont="1" applyBorder="1" applyProtection="1"/>
    <xf numFmtId="0" fontId="0" fillId="0" borderId="0" xfId="0" applyFill="1" applyProtection="1">
      <protection locked="0"/>
    </xf>
    <xf numFmtId="0" fontId="6" fillId="0" borderId="0" xfId="0" applyFont="1" applyBorder="1" applyAlignment="1" applyProtection="1">
      <alignment horizontal="left" indent="1"/>
    </xf>
    <xf numFmtId="0" fontId="27" fillId="0" borderId="0" xfId="0" applyFont="1"/>
    <xf numFmtId="0" fontId="8" fillId="0" borderId="0" xfId="0" applyFont="1" applyFill="1"/>
    <xf numFmtId="49" fontId="0" fillId="0" borderId="0" xfId="0" applyNumberFormat="1" applyFill="1"/>
    <xf numFmtId="14" fontId="0" fillId="0" borderId="0" xfId="0" applyNumberFormat="1" applyFill="1"/>
    <xf numFmtId="0" fontId="0" fillId="0" borderId="0" xfId="0" applyFill="1" applyAlignment="1">
      <alignment horizontal="center" vertical="center"/>
    </xf>
    <xf numFmtId="20" fontId="0" fillId="0" borderId="0" xfId="0" applyNumberFormat="1" applyFill="1"/>
    <xf numFmtId="20" fontId="0" fillId="0" borderId="0" xfId="0" applyNumberFormat="1" applyFill="1" applyAlignment="1">
      <alignment vertical="center"/>
    </xf>
    <xf numFmtId="0" fontId="27" fillId="0" borderId="0" xfId="0" applyFont="1" applyFill="1"/>
    <xf numFmtId="0" fontId="28" fillId="0" borderId="2" xfId="0" applyFont="1" applyFill="1" applyBorder="1" applyAlignment="1">
      <alignment vertical="center" wrapText="1"/>
    </xf>
    <xf numFmtId="0" fontId="18" fillId="0" borderId="0" xfId="0" applyFont="1" applyAlignment="1"/>
    <xf numFmtId="0" fontId="18" fillId="0" borderId="0" xfId="0" applyFont="1" applyAlignment="1">
      <alignment horizontal="center"/>
    </xf>
    <xf numFmtId="0" fontId="17" fillId="0" borderId="0" xfId="0" applyFont="1" applyAlignment="1"/>
    <xf numFmtId="0" fontId="17" fillId="0" borderId="0" xfId="0" applyFont="1" applyAlignment="1">
      <alignment horizontal="center"/>
    </xf>
    <xf numFmtId="1" fontId="17" fillId="0" borderId="0" xfId="0" applyNumberFormat="1" applyFont="1" applyFill="1" applyAlignment="1">
      <alignment horizontal="center"/>
    </xf>
    <xf numFmtId="1" fontId="18" fillId="0" borderId="0" xfId="0" applyNumberFormat="1" applyFont="1" applyFill="1" applyAlignment="1">
      <alignment horizontal="center"/>
    </xf>
    <xf numFmtId="0" fontId="17" fillId="0" borderId="0" xfId="0" applyFont="1" applyFill="1" applyAlignment="1">
      <alignment horizontal="center"/>
    </xf>
    <xf numFmtId="49" fontId="17" fillId="0" borderId="0" xfId="0" applyNumberFormat="1" applyFont="1" applyFill="1" applyAlignment="1">
      <alignment horizontal="center"/>
    </xf>
    <xf numFmtId="0" fontId="18" fillId="0" borderId="0" xfId="0" applyFont="1" applyFill="1" applyAlignment="1">
      <alignment horizontal="center"/>
    </xf>
    <xf numFmtId="0" fontId="17" fillId="0" borderId="0" xfId="0" applyFont="1" applyFill="1" applyBorder="1" applyAlignment="1"/>
    <xf numFmtId="49" fontId="17" fillId="0" borderId="0" xfId="0" applyNumberFormat="1" applyFont="1" applyFill="1" applyBorder="1" applyAlignment="1">
      <alignment horizontal="center"/>
    </xf>
    <xf numFmtId="49" fontId="17" fillId="0" borderId="0" xfId="0" applyNumberFormat="1" applyFont="1" applyFill="1" applyBorder="1" applyAlignment="1"/>
    <xf numFmtId="49" fontId="17" fillId="0" borderId="0" xfId="0" applyNumberFormat="1" applyFont="1" applyFill="1" applyAlignment="1"/>
    <xf numFmtId="49" fontId="17" fillId="0" borderId="0" xfId="0" applyNumberFormat="1" applyFont="1" applyFill="1" applyBorder="1" applyAlignment="1">
      <alignment horizontal="left"/>
    </xf>
    <xf numFmtId="49" fontId="17" fillId="0" borderId="0" xfId="0" applyNumberFormat="1" applyFont="1" applyFill="1" applyAlignment="1">
      <alignment horizontal="left"/>
    </xf>
    <xf numFmtId="0" fontId="17" fillId="0" borderId="0" xfId="0" applyFont="1" applyFill="1" applyBorder="1" applyAlignment="1">
      <alignment horizontal="left"/>
    </xf>
    <xf numFmtId="0" fontId="17" fillId="0" borderId="0" xfId="0" applyFont="1" applyFill="1" applyAlignment="1">
      <alignment horizontal="left"/>
    </xf>
    <xf numFmtId="49" fontId="29" fillId="0" borderId="0" xfId="0" applyNumberFormat="1" applyFont="1" applyFill="1" applyAlignment="1"/>
    <xf numFmtId="0" fontId="0" fillId="0" borderId="2" xfId="0" applyFill="1" applyBorder="1"/>
    <xf numFmtId="0" fontId="0" fillId="5" borderId="0" xfId="0" applyFill="1" applyProtection="1"/>
    <xf numFmtId="0" fontId="0" fillId="5" borderId="0" xfId="0" applyFill="1" applyAlignment="1" applyProtection="1">
      <alignment horizontal="center" vertical="center"/>
    </xf>
    <xf numFmtId="0" fontId="0" fillId="0" borderId="0" xfId="0" applyAlignment="1">
      <alignment horizontal="left" vertical="center"/>
    </xf>
    <xf numFmtId="0" fontId="6" fillId="0" borderId="0" xfId="0" applyFont="1" applyAlignment="1">
      <alignment horizontal="left" vertical="center"/>
    </xf>
    <xf numFmtId="49" fontId="0" fillId="0" borderId="0" xfId="0" applyNumberFormat="1" applyAlignment="1">
      <alignment horizontal="left" vertical="center"/>
    </xf>
    <xf numFmtId="49" fontId="0" fillId="0" borderId="0" xfId="0" applyNumberFormat="1" applyFill="1" applyAlignment="1">
      <alignment horizontal="left" vertical="center"/>
    </xf>
    <xf numFmtId="0" fontId="0" fillId="0" borderId="0" xfId="0" applyFill="1" applyAlignment="1">
      <alignment horizontal="left" vertical="center"/>
    </xf>
    <xf numFmtId="0" fontId="0" fillId="5" borderId="0" xfId="0" applyFill="1" applyAlignment="1" applyProtection="1">
      <alignment horizontal="left" vertical="center"/>
    </xf>
    <xf numFmtId="0" fontId="30" fillId="0" borderId="1" xfId="0" applyFont="1" applyBorder="1" applyAlignment="1" applyProtection="1">
      <alignment vertical="center"/>
    </xf>
    <xf numFmtId="167" fontId="16" fillId="0" borderId="0" xfId="0" applyNumberFormat="1" applyFont="1" applyFill="1" applyAlignment="1">
      <alignment horizontal="right"/>
    </xf>
    <xf numFmtId="0" fontId="16" fillId="0" borderId="0" xfId="0" applyFont="1" applyFill="1" applyAlignment="1">
      <alignment horizontal="left"/>
    </xf>
    <xf numFmtId="0" fontId="16" fillId="0" borderId="0" xfId="0" applyFont="1" applyFill="1" applyAlignment="1">
      <alignment horizontal="center" textRotation="90"/>
    </xf>
    <xf numFmtId="49" fontId="16" fillId="0" borderId="0" xfId="0" applyNumberFormat="1" applyFont="1" applyFill="1" applyAlignment="1">
      <alignment horizontal="center" textRotation="90"/>
    </xf>
    <xf numFmtId="0" fontId="16" fillId="0" borderId="0" xfId="0" applyFont="1" applyFill="1" applyAlignment="1"/>
    <xf numFmtId="49" fontId="18" fillId="0" borderId="0" xfId="0" applyNumberFormat="1" applyFont="1" applyFill="1" applyAlignment="1">
      <alignment horizontal="center"/>
    </xf>
    <xf numFmtId="0" fontId="18" fillId="0" borderId="0" xfId="0" applyFont="1" applyFill="1" applyBorder="1" applyAlignment="1"/>
    <xf numFmtId="49" fontId="18" fillId="0" borderId="0" xfId="0" applyNumberFormat="1" applyFont="1" applyFill="1" applyBorder="1" applyAlignment="1">
      <alignment horizontal="center"/>
    </xf>
    <xf numFmtId="1" fontId="18" fillId="0" borderId="0" xfId="0" applyNumberFormat="1" applyFont="1" applyFill="1" applyAlignment="1">
      <alignment vertical="top"/>
    </xf>
    <xf numFmtId="1" fontId="17" fillId="0" borderId="0" xfId="0" applyNumberFormat="1" applyFont="1" applyAlignment="1"/>
    <xf numFmtId="167" fontId="17" fillId="0" borderId="0" xfId="0" applyNumberFormat="1" applyFont="1" applyFill="1" applyBorder="1" applyAlignment="1"/>
    <xf numFmtId="14" fontId="31" fillId="0" borderId="13" xfId="0" applyNumberFormat="1" applyFont="1" applyBorder="1" applyAlignment="1">
      <alignment horizontal="justify" vertical="center"/>
    </xf>
    <xf numFmtId="0" fontId="21" fillId="0" borderId="0" xfId="0" applyFont="1" applyProtection="1"/>
    <xf numFmtId="0" fontId="12" fillId="0" borderId="0" xfId="0" applyFont="1" applyProtection="1"/>
    <xf numFmtId="164" fontId="0" fillId="0" borderId="0" xfId="0" applyNumberFormat="1" applyAlignment="1">
      <alignment horizontal="center" vertical="center"/>
    </xf>
    <xf numFmtId="164" fontId="0" fillId="0"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NumberFormat="1" applyFill="1" applyAlignment="1">
      <alignment horizontal="center" vertical="center"/>
    </xf>
    <xf numFmtId="0" fontId="33" fillId="0" borderId="14" xfId="4" applyFont="1" applyFill="1" applyBorder="1" applyAlignment="1">
      <alignment horizontal="right"/>
    </xf>
    <xf numFmtId="0" fontId="33" fillId="0" borderId="14" xfId="4" applyFont="1" applyFill="1" applyBorder="1" applyAlignment="1"/>
    <xf numFmtId="0" fontId="33" fillId="5" borderId="14" xfId="4" applyFont="1" applyFill="1" applyBorder="1" applyAlignment="1" applyProtection="1">
      <alignment horizontal="right"/>
    </xf>
    <xf numFmtId="0" fontId="33" fillId="5" borderId="14" xfId="4" applyFont="1" applyFill="1" applyBorder="1" applyAlignment="1" applyProtection="1"/>
    <xf numFmtId="0" fontId="4" fillId="0" borderId="0" xfId="1" applyAlignment="1" applyProtection="1"/>
    <xf numFmtId="0" fontId="0" fillId="0" borderId="0" xfId="0" applyFill="1" applyBorder="1"/>
    <xf numFmtId="20" fontId="0" fillId="0" borderId="0" xfId="0" applyNumberFormat="1" applyAlignment="1">
      <alignment horizontal="center" vertical="center"/>
    </xf>
    <xf numFmtId="20" fontId="0" fillId="0" borderId="0" xfId="0" applyNumberFormat="1" applyFill="1" applyAlignment="1">
      <alignment horizontal="center" vertical="center"/>
    </xf>
    <xf numFmtId="0" fontId="0" fillId="0" borderId="1" xfId="0" applyBorder="1" applyProtection="1"/>
    <xf numFmtId="0" fontId="6" fillId="0" borderId="0" xfId="0" applyFont="1" applyBorder="1" applyProtection="1"/>
    <xf numFmtId="0" fontId="11" fillId="0" borderId="1" xfId="0" applyNumberFormat="1" applyFont="1" applyBorder="1" applyAlignment="1" applyProtection="1">
      <alignment horizontal="left" vertical="center" indent="1"/>
    </xf>
    <xf numFmtId="0" fontId="0" fillId="0" borderId="11" xfId="0" applyBorder="1" applyProtection="1"/>
    <xf numFmtId="0" fontId="0" fillId="0" borderId="11" xfId="0" applyBorder="1" applyProtection="1"/>
    <xf numFmtId="165" fontId="11" fillId="0" borderId="11" xfId="0" applyNumberFormat="1" applyFont="1" applyBorder="1" applyAlignment="1" applyProtection="1">
      <alignment horizontal="left" vertical="center"/>
    </xf>
    <xf numFmtId="166" fontId="11" fillId="0" borderId="0" xfId="0" applyNumberFormat="1" applyFont="1" applyBorder="1" applyAlignment="1" applyProtection="1">
      <alignment horizontal="center" vertical="center"/>
    </xf>
    <xf numFmtId="0" fontId="12" fillId="0" borderId="11" xfId="0" applyNumberFormat="1" applyFont="1" applyBorder="1" applyAlignment="1" applyProtection="1">
      <alignment horizontal="center" vertical="center"/>
    </xf>
    <xf numFmtId="0" fontId="6" fillId="0" borderId="11" xfId="0" applyFont="1" applyBorder="1" applyProtection="1"/>
    <xf numFmtId="0" fontId="6" fillId="0" borderId="0" xfId="0" applyFont="1" applyBorder="1" applyAlignment="1" applyProtection="1">
      <alignment vertical="center"/>
    </xf>
    <xf numFmtId="0" fontId="0" fillId="0" borderId="0" xfId="0" applyFont="1" applyBorder="1" applyProtection="1"/>
    <xf numFmtId="0" fontId="6" fillId="0" borderId="6" xfId="0" applyFont="1" applyBorder="1" applyAlignment="1" applyProtection="1"/>
    <xf numFmtId="0" fontId="6" fillId="0" borderId="0" xfId="0" applyFont="1" applyBorder="1" applyAlignment="1" applyProtection="1">
      <alignment horizontal="left"/>
    </xf>
    <xf numFmtId="0" fontId="25" fillId="0" borderId="0" xfId="1"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9" fillId="6" borderId="1" xfId="0" applyFont="1" applyFill="1" applyBorder="1" applyAlignment="1" applyProtection="1">
      <alignment horizontal="center"/>
      <protection locked="0"/>
    </xf>
    <xf numFmtId="0" fontId="0" fillId="0" borderId="0" xfId="0" applyFill="1" applyBorder="1" applyProtection="1">
      <protection locked="0"/>
    </xf>
    <xf numFmtId="0" fontId="6" fillId="0" borderId="10" xfId="0" applyFont="1" applyBorder="1" applyAlignment="1" applyProtection="1">
      <alignment vertical="center"/>
    </xf>
    <xf numFmtId="0" fontId="12" fillId="0" borderId="17" xfId="0" applyFont="1" applyFill="1" applyBorder="1" applyAlignment="1" applyProtection="1">
      <alignment vertical="center"/>
      <protection locked="0"/>
    </xf>
    <xf numFmtId="0" fontId="12" fillId="0" borderId="1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indent="1"/>
      <protection locked="0"/>
    </xf>
    <xf numFmtId="0" fontId="6" fillId="0" borderId="1" xfId="0" applyFont="1" applyBorder="1" applyAlignment="1" applyProtection="1">
      <alignment horizontal="right" vertical="center"/>
    </xf>
    <xf numFmtId="0" fontId="0" fillId="0" borderId="6" xfId="0" applyBorder="1" applyProtection="1"/>
    <xf numFmtId="0" fontId="0" fillId="0" borderId="2" xfId="0" applyBorder="1" applyProtection="1"/>
    <xf numFmtId="165" fontId="11" fillId="0" borderId="10" xfId="0" applyNumberFormat="1" applyFont="1" applyBorder="1" applyAlignment="1" applyProtection="1">
      <alignment horizontal="left" vertical="center" indent="1"/>
    </xf>
    <xf numFmtId="0" fontId="0" fillId="0" borderId="5" xfId="0" applyBorder="1" applyProtection="1"/>
    <xf numFmtId="0" fontId="23" fillId="0" borderId="5" xfId="0" applyFont="1" applyFill="1" applyBorder="1" applyAlignment="1" applyProtection="1">
      <alignment vertical="center"/>
      <protection locked="0"/>
    </xf>
    <xf numFmtId="0" fontId="30" fillId="0" borderId="5" xfId="0" applyFont="1" applyBorder="1" applyAlignment="1" applyProtection="1">
      <alignment vertical="center"/>
    </xf>
    <xf numFmtId="0" fontId="37" fillId="0" borderId="10" xfId="0" applyNumberFormat="1" applyFont="1" applyBorder="1" applyAlignment="1" applyProtection="1">
      <alignment horizontal="left" vertical="center" indent="1"/>
    </xf>
    <xf numFmtId="0" fontId="38" fillId="0" borderId="12" xfId="0" applyFont="1" applyBorder="1" applyAlignment="1" applyProtection="1">
      <alignment horizontal="left" vertical="center" indent="1"/>
    </xf>
    <xf numFmtId="0" fontId="6" fillId="0" borderId="10" xfId="0" applyFont="1" applyBorder="1" applyAlignment="1" applyProtection="1">
      <alignment horizontal="left" vertical="center"/>
    </xf>
    <xf numFmtId="169" fontId="31" fillId="0" borderId="0" xfId="0" applyNumberFormat="1" applyFont="1"/>
    <xf numFmtId="0" fontId="0" fillId="0" borderId="0" xfId="0" applyBorder="1"/>
    <xf numFmtId="0" fontId="0" fillId="0" borderId="0" xfId="0" applyAlignment="1">
      <alignment wrapText="1"/>
    </xf>
    <xf numFmtId="0" fontId="0" fillId="0" borderId="0" xfId="0" applyProtection="1">
      <protection locked="0"/>
    </xf>
    <xf numFmtId="0" fontId="7" fillId="0" borderId="1" xfId="0" applyFont="1" applyBorder="1" applyAlignment="1" applyProtection="1">
      <alignment vertical="center"/>
      <protection locked="0"/>
    </xf>
    <xf numFmtId="0" fontId="0" fillId="0" borderId="11" xfId="0" applyFill="1" applyBorder="1" applyAlignment="1" applyProtection="1">
      <alignment horizontal="left" vertical="center" indent="1"/>
      <protection locked="0"/>
    </xf>
    <xf numFmtId="0" fontId="39" fillId="0" borderId="0" xfId="0" applyFont="1" applyAlignment="1" applyProtection="1">
      <alignment horizontal="left" wrapText="1"/>
      <protection locked="0"/>
    </xf>
    <xf numFmtId="0" fontId="0" fillId="0" borderId="9" xfId="0" applyBorder="1" applyProtection="1"/>
    <xf numFmtId="0" fontId="0" fillId="0" borderId="8" xfId="0" applyBorder="1" applyProtection="1"/>
    <xf numFmtId="166" fontId="0" fillId="0" borderId="12" xfId="0" applyNumberFormat="1" applyFill="1" applyBorder="1" applyAlignment="1" applyProtection="1">
      <alignment horizontal="center" vertical="center"/>
      <protection locked="0"/>
    </xf>
    <xf numFmtId="166" fontId="0" fillId="0" borderId="2" xfId="0" applyNumberForma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166" fontId="0" fillId="0" borderId="11" xfId="0" applyNumberFormat="1" applyFill="1" applyBorder="1" applyAlignment="1" applyProtection="1">
      <alignment horizontal="center" vertical="center"/>
      <protection locked="0"/>
    </xf>
    <xf numFmtId="0" fontId="15" fillId="6" borderId="11" xfId="0" applyFont="1" applyFill="1" applyBorder="1" applyAlignment="1" applyProtection="1">
      <alignment vertical="center"/>
      <protection locked="0"/>
    </xf>
    <xf numFmtId="0" fontId="23" fillId="6" borderId="12" xfId="0" applyFont="1" applyFill="1" applyBorder="1" applyAlignment="1" applyProtection="1">
      <alignment vertical="center"/>
      <protection locked="0"/>
    </xf>
    <xf numFmtId="0" fontId="23" fillId="6" borderId="6" xfId="0" applyFont="1" applyFill="1" applyBorder="1" applyAlignment="1" applyProtection="1">
      <alignment vertical="center"/>
      <protection locked="0"/>
    </xf>
    <xf numFmtId="0" fontId="23" fillId="6" borderId="2" xfId="0" applyFont="1" applyFill="1" applyBorder="1" applyAlignment="1" applyProtection="1">
      <alignment vertical="center"/>
      <protection locked="0"/>
    </xf>
    <xf numFmtId="164" fontId="34" fillId="6" borderId="6" xfId="0" applyNumberFormat="1" applyFont="1" applyFill="1" applyBorder="1" applyAlignment="1" applyProtection="1">
      <alignment horizontal="center"/>
    </xf>
    <xf numFmtId="0" fontId="0" fillId="0" borderId="11" xfId="0" applyFill="1" applyBorder="1" applyAlignment="1" applyProtection="1">
      <alignment horizontal="right" vertical="center" indent="1"/>
      <protection locked="0"/>
    </xf>
    <xf numFmtId="0" fontId="0" fillId="0" borderId="12" xfId="0" applyFill="1" applyBorder="1" applyAlignment="1" applyProtection="1">
      <alignment horizontal="left" vertical="center" indent="1"/>
      <protection locked="0"/>
    </xf>
    <xf numFmtId="0" fontId="0" fillId="0" borderId="6" xfId="0" applyFill="1" applyBorder="1" applyAlignment="1" applyProtection="1">
      <alignment horizontal="left" vertical="center" indent="1"/>
      <protection locked="0"/>
    </xf>
    <xf numFmtId="0" fontId="0" fillId="0" borderId="2" xfId="0" applyFill="1" applyBorder="1" applyAlignment="1" applyProtection="1">
      <alignment horizontal="left" vertical="center" indent="1"/>
      <protection locked="0"/>
    </xf>
    <xf numFmtId="0" fontId="0" fillId="0" borderId="11" xfId="0" applyFill="1" applyBorder="1" applyAlignment="1" applyProtection="1">
      <alignment horizontal="left" vertical="center" indent="1"/>
      <protection locked="0"/>
    </xf>
    <xf numFmtId="20"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1" xfId="0" applyFont="1" applyBorder="1" applyAlignment="1" applyProtection="1">
      <alignment vertical="center"/>
    </xf>
    <xf numFmtId="0" fontId="13" fillId="0" borderId="9" xfId="0" applyFont="1" applyBorder="1" applyAlignment="1" applyProtection="1">
      <alignment horizontal="center" vertical="center" readingOrder="1"/>
    </xf>
    <xf numFmtId="0" fontId="13" fillId="0" borderId="8" xfId="0" applyFont="1" applyBorder="1" applyAlignment="1" applyProtection="1">
      <alignment horizontal="center" vertical="center" readingOrder="1"/>
    </xf>
    <xf numFmtId="0" fontId="13" fillId="0" borderId="4" xfId="0" applyFont="1" applyBorder="1" applyAlignment="1" applyProtection="1">
      <alignment horizontal="center" vertical="center" readingOrder="1"/>
    </xf>
    <xf numFmtId="164" fontId="3" fillId="6" borderId="1" xfId="0" applyNumberFormat="1" applyFont="1" applyFill="1" applyBorder="1" applyAlignment="1" applyProtection="1">
      <alignment horizontal="center"/>
    </xf>
    <xf numFmtId="0" fontId="0" fillId="0" borderId="16" xfId="0" applyBorder="1" applyProtection="1"/>
    <xf numFmtId="0" fontId="0" fillId="0" borderId="11" xfId="0" applyBorder="1" applyProtection="1"/>
    <xf numFmtId="165" fontId="22" fillId="0" borderId="6" xfId="0" applyNumberFormat="1" applyFont="1" applyBorder="1" applyAlignment="1" applyProtection="1">
      <alignment horizontal="left" vertical="center" indent="1"/>
    </xf>
    <xf numFmtId="168" fontId="12" fillId="0" borderId="12" xfId="0" applyNumberFormat="1" applyFont="1" applyBorder="1" applyAlignment="1" applyProtection="1">
      <alignment horizontal="left" vertical="center" indent="1"/>
    </xf>
    <xf numFmtId="168" fontId="12" fillId="0" borderId="2" xfId="0" applyNumberFormat="1" applyFont="1" applyBorder="1" applyAlignment="1" applyProtection="1">
      <alignment horizontal="left" vertical="center" indent="1"/>
    </xf>
    <xf numFmtId="0" fontId="6" fillId="0" borderId="15" xfId="0" applyFont="1" applyBorder="1" applyAlignment="1" applyProtection="1">
      <alignment vertical="center"/>
    </xf>
    <xf numFmtId="0" fontId="6" fillId="0" borderId="16" xfId="0" applyFont="1" applyBorder="1" applyAlignment="1" applyProtection="1">
      <alignment vertical="center"/>
    </xf>
    <xf numFmtId="0" fontId="6" fillId="0" borderId="0" xfId="0" applyFont="1" applyFill="1" applyBorder="1" applyAlignment="1" applyProtection="1">
      <alignment horizontal="left" vertical="center" indent="1"/>
      <protection locked="0"/>
    </xf>
    <xf numFmtId="0" fontId="6" fillId="0" borderId="1" xfId="0" applyFont="1" applyFill="1" applyBorder="1" applyAlignment="1" applyProtection="1">
      <alignment horizontal="left" vertical="center" indent="1"/>
      <protection locked="0"/>
    </xf>
    <xf numFmtId="0" fontId="0" fillId="0" borderId="0" xfId="0" applyBorder="1" applyAlignment="1" applyProtection="1">
      <alignment horizontal="right"/>
    </xf>
    <xf numFmtId="0" fontId="6" fillId="0" borderId="1" xfId="0" applyFont="1" applyFill="1" applyBorder="1" applyAlignment="1" applyProtection="1">
      <alignment horizontal="right"/>
    </xf>
    <xf numFmtId="0" fontId="3" fillId="0" borderId="1" xfId="0" applyFont="1" applyBorder="1" applyAlignment="1" applyProtection="1">
      <alignment horizontal="right"/>
    </xf>
    <xf numFmtId="165" fontId="11" fillId="0" borderId="1" xfId="0" applyNumberFormat="1" applyFont="1" applyBorder="1" applyAlignment="1" applyProtection="1">
      <alignment horizontal="right" vertical="center"/>
    </xf>
    <xf numFmtId="0" fontId="6" fillId="0" borderId="6" xfId="0" applyFont="1" applyBorder="1" applyProtection="1"/>
    <xf numFmtId="0" fontId="26" fillId="0" borderId="1" xfId="0" applyFont="1" applyBorder="1" applyAlignment="1"/>
    <xf numFmtId="0" fontId="0" fillId="0" borderId="0" xfId="0" applyAlignment="1" applyProtection="1">
      <alignment vertical="top" wrapText="1"/>
    </xf>
    <xf numFmtId="0" fontId="0" fillId="0" borderId="0" xfId="0" applyAlignment="1" applyProtection="1">
      <alignment vertical="top"/>
    </xf>
  </cellXfs>
  <cellStyles count="5">
    <cellStyle name="Link" xfId="1" builtinId="8"/>
    <cellStyle name="Standard" xfId="0" builtinId="0"/>
    <cellStyle name="Standard 2" xfId="3"/>
    <cellStyle name="Standard 3" xfId="2"/>
    <cellStyle name="Standard_Vereine_1" xfId="4"/>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4.emf"/><Relationship Id="rId6" Type="http://schemas.openxmlformats.org/officeDocument/2006/relationships/image" Target="../media/image2.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602876</xdr:colOff>
      <xdr:row>1</xdr:row>
      <xdr:rowOff>99877</xdr:rowOff>
    </xdr:to>
    <xdr:pic>
      <xdr:nvPicPr>
        <xdr:cNvPr id="1026" name="Grafik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5118" cy="58173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0</xdr:colOff>
          <xdr:row>9</xdr:row>
          <xdr:rowOff>57150</xdr:rowOff>
        </xdr:from>
        <xdr:to>
          <xdr:col>15</xdr:col>
          <xdr:colOff>190500</xdr:colOff>
          <xdr:row>10</xdr:row>
          <xdr:rowOff>57150</xdr:rowOff>
        </xdr:to>
        <xdr:sp macro="" textlink="">
          <xdr:nvSpPr>
            <xdr:cNvPr id="1028" name="ComboBox2"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20</xdr:row>
          <xdr:rowOff>104775</xdr:rowOff>
        </xdr:from>
        <xdr:to>
          <xdr:col>11</xdr:col>
          <xdr:colOff>9525</xdr:colOff>
          <xdr:row>20</xdr:row>
          <xdr:rowOff>400050</xdr:rowOff>
        </xdr:to>
        <xdr:sp macro="" textlink="">
          <xdr:nvSpPr>
            <xdr:cNvPr id="1032" name="ComboBox3"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20</xdr:row>
          <xdr:rowOff>104775</xdr:rowOff>
        </xdr:from>
        <xdr:to>
          <xdr:col>4</xdr:col>
          <xdr:colOff>104775</xdr:colOff>
          <xdr:row>20</xdr:row>
          <xdr:rowOff>390525</xdr:rowOff>
        </xdr:to>
        <xdr:sp macro="" textlink="">
          <xdr:nvSpPr>
            <xdr:cNvPr id="1034" name="ComboBox4"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0</xdr:row>
          <xdr:rowOff>276225</xdr:rowOff>
        </xdr:from>
        <xdr:to>
          <xdr:col>17</xdr:col>
          <xdr:colOff>1466850</xdr:colOff>
          <xdr:row>1</xdr:row>
          <xdr:rowOff>76200</xdr:rowOff>
        </xdr:to>
        <xdr:sp macro="" textlink="">
          <xdr:nvSpPr>
            <xdr:cNvPr id="1035" name="CommandButton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xdr:row>
          <xdr:rowOff>95250</xdr:rowOff>
        </xdr:from>
        <xdr:to>
          <xdr:col>17</xdr:col>
          <xdr:colOff>1466850</xdr:colOff>
          <xdr:row>1</xdr:row>
          <xdr:rowOff>381000</xdr:rowOff>
        </xdr:to>
        <xdr:sp macro="" textlink="">
          <xdr:nvSpPr>
            <xdr:cNvPr id="1036" name="CommandButton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0</xdr:row>
          <xdr:rowOff>466725</xdr:rowOff>
        </xdr:from>
        <xdr:to>
          <xdr:col>15</xdr:col>
          <xdr:colOff>361950</xdr:colOff>
          <xdr:row>1</xdr:row>
          <xdr:rowOff>361950</xdr:rowOff>
        </xdr:to>
        <xdr:sp macro="" textlink="">
          <xdr:nvSpPr>
            <xdr:cNvPr id="1038" name="ComboBox5"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104775</xdr:rowOff>
        </xdr:from>
        <xdr:to>
          <xdr:col>13</xdr:col>
          <xdr:colOff>381000</xdr:colOff>
          <xdr:row>20</xdr:row>
          <xdr:rowOff>419100</xdr:rowOff>
        </xdr:to>
        <xdr:sp macro="" textlink="">
          <xdr:nvSpPr>
            <xdr:cNvPr id="1044" name="CheckBox1"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9523</xdr:colOff>
      <xdr:row>21</xdr:row>
      <xdr:rowOff>123825</xdr:rowOff>
    </xdr:from>
    <xdr:to>
      <xdr:col>8</xdr:col>
      <xdr:colOff>466725</xdr:colOff>
      <xdr:row>26</xdr:row>
      <xdr:rowOff>152400</xdr:rowOff>
    </xdr:to>
    <xdr:sp macro="" textlink="">
      <xdr:nvSpPr>
        <xdr:cNvPr id="2049" name="Text Box 1"/>
        <xdr:cNvSpPr txBox="1">
          <a:spLocks noChangeArrowheads="1"/>
        </xdr:cNvSpPr>
      </xdr:nvSpPr>
      <xdr:spPr bwMode="auto">
        <a:xfrm>
          <a:off x="3943348" y="2476500"/>
          <a:ext cx="5867402" cy="933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Aufruf der Eingabemaske(Scheiß Office :-))</a:t>
          </a:r>
        </a:p>
        <a:p>
          <a:pPr algn="l" rtl="0">
            <a:defRPr sz="1000"/>
          </a:pPr>
          <a:endParaRPr lang="de-DE" sz="1100" b="0" i="0" u="none" strike="noStrike" baseline="0">
            <a:solidFill>
              <a:srgbClr val="000000"/>
            </a:solidFill>
            <a:latin typeface="Arial"/>
            <a:cs typeface="Arial"/>
          </a:endParaRPr>
        </a:p>
        <a:p>
          <a:pPr algn="l" rtl="0">
            <a:defRPr sz="1000"/>
          </a:pPr>
          <a:r>
            <a:rPr lang="de-DE" sz="1100" b="0" i="0" u="none" strike="noStrike" baseline="0">
              <a:solidFill>
                <a:srgbClr val="000000"/>
              </a:solidFill>
              <a:latin typeface="Arial"/>
              <a:cs typeface="Arial"/>
            </a:rPr>
            <a:t>1.Klicken Sie eine beliebige Zelle an, die zu einem Datensatz in der Liste gehört.</a:t>
          </a:r>
        </a:p>
        <a:p>
          <a:pPr algn="l" rtl="0">
            <a:defRPr sz="1000"/>
          </a:pPr>
          <a:r>
            <a:rPr lang="de-DE" sz="1100" b="0" i="0" u="none" strike="noStrike" baseline="0">
              <a:solidFill>
                <a:srgbClr val="000000"/>
              </a:solidFill>
              <a:latin typeface="Arial"/>
              <a:cs typeface="Arial"/>
            </a:rPr>
            <a:t>2.Betätigen Sie die Taste ALT und halten Sie die Taste gedrückt.</a:t>
          </a:r>
        </a:p>
        <a:p>
          <a:pPr algn="l" rtl="0">
            <a:defRPr sz="1000"/>
          </a:pPr>
          <a:r>
            <a:rPr lang="de-DE" sz="1100" b="0" i="0" u="none" strike="noStrike" baseline="0">
              <a:solidFill>
                <a:srgbClr val="000000"/>
              </a:solidFill>
              <a:latin typeface="Arial"/>
              <a:cs typeface="Arial"/>
            </a:rPr>
            <a:t>3.Drücken Sie die Tasten N und M nacheinander und lassen Sie die Taste ALT dann los.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ektionsjugendwart-bowling@hkbv-ev.de"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79998168889431442"/>
    <pageSetUpPr fitToPage="1"/>
  </sheetPr>
  <dimension ref="A1:AC104"/>
  <sheetViews>
    <sheetView showGridLines="0" zoomScale="85" zoomScaleNormal="85" workbookViewId="0">
      <selection activeCell="R10" sqref="R10"/>
    </sheetView>
  </sheetViews>
  <sheetFormatPr baseColWidth="10" defaultColWidth="11" defaultRowHeight="14.25" x14ac:dyDescent="0.2"/>
  <cols>
    <col min="1" max="1" width="9.625" style="7" customWidth="1"/>
    <col min="2" max="2" width="6.5" style="7" customWidth="1"/>
    <col min="3" max="4" width="5.375" style="7" customWidth="1"/>
    <col min="5" max="5" width="5.75" style="7" customWidth="1"/>
    <col min="6" max="7" width="5.375" style="7" customWidth="1"/>
    <col min="8" max="8" width="6.125" style="7" customWidth="1"/>
    <col min="9" max="9" width="8.25" style="7" customWidth="1"/>
    <col min="10" max="10" width="6.125" style="7" customWidth="1"/>
    <col min="11" max="11" width="7" style="7" customWidth="1"/>
    <col min="12" max="12" width="6.125" style="7" customWidth="1"/>
    <col min="13" max="13" width="14.25" style="7" bestFit="1" customWidth="1"/>
    <col min="14" max="16" width="6.125" style="7" customWidth="1"/>
    <col min="17" max="17" width="5.375" style="7" customWidth="1"/>
    <col min="18" max="18" width="41.625" style="7" bestFit="1" customWidth="1"/>
    <col min="19" max="20" width="4.375" style="7" customWidth="1"/>
    <col min="21" max="16384" width="11" style="7"/>
  </cols>
  <sheetData>
    <row r="1" spans="1:29" ht="37.5" customHeight="1" x14ac:dyDescent="0.2">
      <c r="A1" s="177" t="s">
        <v>63</v>
      </c>
      <c r="B1" s="178"/>
      <c r="C1" s="178"/>
      <c r="D1" s="178"/>
      <c r="E1" s="178"/>
      <c r="F1" s="178"/>
      <c r="G1" s="178"/>
      <c r="H1" s="178"/>
      <c r="I1" s="178"/>
      <c r="J1" s="178"/>
      <c r="K1" s="178"/>
      <c r="L1" s="178"/>
      <c r="M1" s="178"/>
      <c r="N1" s="178"/>
      <c r="O1" s="178"/>
      <c r="P1" s="179"/>
      <c r="Q1" s="5"/>
      <c r="R1" s="36" t="s">
        <v>672</v>
      </c>
      <c r="S1" s="6"/>
    </row>
    <row r="2" spans="1:29" s="10" customFormat="1" ht="35.25" customHeight="1" x14ac:dyDescent="0.2">
      <c r="A2" s="8" t="s">
        <v>1147</v>
      </c>
      <c r="B2" s="9"/>
      <c r="C2" s="9"/>
      <c r="D2" s="9"/>
      <c r="E2" s="9"/>
      <c r="F2" s="9"/>
      <c r="G2" s="9"/>
      <c r="H2" s="9"/>
      <c r="I2" s="153" t="s">
        <v>818</v>
      </c>
      <c r="J2" s="9"/>
      <c r="K2" s="9"/>
      <c r="L2" s="9"/>
      <c r="M2" s="9"/>
      <c r="N2" s="91"/>
      <c r="O2" s="91"/>
      <c r="P2" s="145"/>
      <c r="Q2" s="49"/>
    </row>
    <row r="3" spans="1:29" ht="15" customHeight="1" x14ac:dyDescent="0.25">
      <c r="A3" s="186" t="s">
        <v>62</v>
      </c>
      <c r="B3" s="181" t="str">
        <f>VLOOKUP(I2,event,3,FALSE)</f>
        <v>Edgar Müller</v>
      </c>
      <c r="C3" s="181"/>
      <c r="D3" s="181"/>
      <c r="E3" s="181"/>
      <c r="F3" s="181"/>
      <c r="G3" s="54" t="s">
        <v>1152</v>
      </c>
      <c r="H3" s="16"/>
      <c r="I3" s="54" t="s">
        <v>1153</v>
      </c>
      <c r="J3" s="16"/>
      <c r="K3" s="16"/>
      <c r="L3" s="127" t="s">
        <v>58</v>
      </c>
      <c r="P3" s="12"/>
      <c r="Q3" s="11"/>
      <c r="R3" s="104" t="s">
        <v>1005</v>
      </c>
    </row>
    <row r="4" spans="1:29" ht="14.25" customHeight="1" x14ac:dyDescent="0.2">
      <c r="A4" s="186"/>
      <c r="B4" s="182" t="str">
        <f>VLOOKUP(I2,event,5,FALSE)</f>
        <v xml:space="preserve">Wolfstr. 10 </v>
      </c>
      <c r="C4" s="182"/>
      <c r="D4" s="182"/>
      <c r="E4" s="182"/>
      <c r="F4" s="182"/>
      <c r="G4" s="184">
        <f>VLOOKUP(I2,event,15,FALSE)</f>
        <v>43862</v>
      </c>
      <c r="H4" s="185"/>
      <c r="I4" s="123" t="str">
        <f>VLOOKUP(I2,event,13,FALSE)</f>
        <v>Mühlheim</v>
      </c>
      <c r="J4" s="123"/>
      <c r="K4" s="123"/>
      <c r="L4" s="48">
        <f>IF(ISERROR(VLOOKUP(I2,event,17,FALSE)),"",VLOOKUP(I2,event,17,FALSE))</f>
        <v>0.375</v>
      </c>
      <c r="M4" s="48">
        <f>IF(ISERROR(VLOOKUP(I2,event,18,FALSE)),"",VLOOKUP(I2,event,18,FALSE))</f>
        <v>0.52083333333333337</v>
      </c>
      <c r="N4" s="48">
        <f>IF(ISERROR(VLOOKUP(I2,event,19,FALSE)),"",VLOOKUP(I2,event,19,FALSE))</f>
        <v>0.66666666666666663</v>
      </c>
      <c r="O4" s="48" t="str">
        <f>IF(ISERROR(VLOOKUP(J2,event,19,FALSE)),"",VLOOKUP(J2,event,19,FALSE))</f>
        <v/>
      </c>
      <c r="P4" s="48" t="str">
        <f>IF(ISERROR(VLOOKUP(K2,event,19,FALSE)),"",VLOOKUP(K2,event,19,FALSE))</f>
        <v/>
      </c>
      <c r="Q4" s="11"/>
      <c r="R4" s="105" t="s">
        <v>1006</v>
      </c>
    </row>
    <row r="5" spans="1:29" ht="14.25" customHeight="1" x14ac:dyDescent="0.25">
      <c r="A5" s="187"/>
      <c r="B5" s="182" t="str">
        <f>VLOOKUP(I2,event,4,FALSE)</f>
        <v>63457 Hanau</v>
      </c>
      <c r="C5" s="182"/>
      <c r="D5" s="182"/>
      <c r="E5" s="182"/>
      <c r="F5" s="182"/>
      <c r="G5" s="184">
        <f>VLOOKUP(I2,event,16,FALSE)</f>
        <v>43863</v>
      </c>
      <c r="H5" s="185"/>
      <c r="I5" s="123" t="str">
        <f>VLOOKUP(I2,event,14,FALSE)</f>
        <v>Eschersheim</v>
      </c>
      <c r="J5" s="123"/>
      <c r="K5" s="123"/>
      <c r="L5" s="126" t="s">
        <v>1154</v>
      </c>
      <c r="M5" s="123"/>
      <c r="N5" s="123"/>
      <c r="O5" s="123"/>
      <c r="P5" s="122"/>
      <c r="Q5" s="11"/>
      <c r="R5" s="105" t="s">
        <v>1004</v>
      </c>
    </row>
    <row r="6" spans="1:29" s="16" customFormat="1" ht="15" x14ac:dyDescent="0.25">
      <c r="A6" s="13"/>
      <c r="B6" s="121" t="s">
        <v>6</v>
      </c>
      <c r="C6" s="182" t="str">
        <f>VLOOKUP(I2,event,6,FALSE)</f>
        <v>0170 / 8013807</v>
      </c>
      <c r="D6" s="182"/>
      <c r="E6" s="182"/>
      <c r="F6" s="182"/>
      <c r="G6" s="146" t="s">
        <v>1000</v>
      </c>
      <c r="H6" s="120"/>
      <c r="I6" s="120"/>
      <c r="J6" s="125">
        <f>VLOOKUP(I2,event,12,FALSE)</f>
        <v>36</v>
      </c>
      <c r="K6" s="7"/>
      <c r="L6" s="7"/>
      <c r="M6" s="7"/>
      <c r="N6" s="7"/>
      <c r="O6" s="7"/>
      <c r="P6" s="7"/>
      <c r="Q6" s="15"/>
      <c r="R6" s="7"/>
    </row>
    <row r="7" spans="1:29" ht="14.25" customHeight="1" x14ac:dyDescent="0.25">
      <c r="A7" s="13"/>
      <c r="B7" s="121" t="s">
        <v>17</v>
      </c>
      <c r="C7" s="182">
        <f>VLOOKUP(I2,event,7,FALSE)</f>
        <v>0</v>
      </c>
      <c r="D7" s="182"/>
      <c r="E7" s="182"/>
      <c r="F7" s="182"/>
      <c r="G7" s="147" t="s">
        <v>671</v>
      </c>
      <c r="H7" s="140"/>
      <c r="I7" s="140"/>
      <c r="J7" s="183">
        <f>VLOOKUP(I2,event,9,FALSE)</f>
        <v>43850</v>
      </c>
      <c r="K7" s="183"/>
      <c r="L7" s="183"/>
      <c r="M7" s="183"/>
      <c r="N7" s="140"/>
      <c r="O7" s="140"/>
      <c r="P7" s="141"/>
      <c r="Q7" s="11"/>
      <c r="R7" s="104" t="s">
        <v>1083</v>
      </c>
    </row>
    <row r="8" spans="1:29" ht="14.25" customHeight="1" x14ac:dyDescent="0.2">
      <c r="A8" s="14"/>
      <c r="B8" s="122" t="s">
        <v>7</v>
      </c>
      <c r="C8" s="156" t="str">
        <f>VLOOKUP(I2,event,8,FALSE)</f>
        <v>eddy.mueller@t-online.de</v>
      </c>
      <c r="D8" s="157"/>
      <c r="E8" s="157"/>
      <c r="F8" s="157"/>
      <c r="G8" s="157"/>
      <c r="H8" s="157"/>
      <c r="I8" s="157"/>
      <c r="J8" s="157"/>
      <c r="Q8" s="11"/>
      <c r="R8" s="7" t="s">
        <v>1080</v>
      </c>
    </row>
    <row r="9" spans="1:29" s="10" customFormat="1" ht="18" customHeight="1" x14ac:dyDescent="0.2">
      <c r="A9" s="17" t="s">
        <v>1151</v>
      </c>
      <c r="B9" s="7"/>
      <c r="C9" s="7"/>
      <c r="D9" s="7"/>
      <c r="E9" s="7"/>
      <c r="F9" s="7"/>
      <c r="G9" s="7"/>
      <c r="H9" s="7"/>
      <c r="I9" s="7"/>
      <c r="J9" s="7"/>
      <c r="K9" s="7"/>
      <c r="L9" s="7"/>
      <c r="M9" s="7"/>
      <c r="N9" s="7"/>
      <c r="O9" s="7"/>
      <c r="P9" s="7"/>
      <c r="Q9" s="17"/>
      <c r="R9" s="7" t="s">
        <v>1081</v>
      </c>
    </row>
    <row r="10" spans="1:29" ht="31.5" customHeight="1" x14ac:dyDescent="0.35">
      <c r="A10" s="148" t="s">
        <v>0</v>
      </c>
      <c r="C10" s="160">
        <v>8083</v>
      </c>
      <c r="D10" s="160"/>
      <c r="F10" s="152"/>
      <c r="G10" s="155" t="s">
        <v>769</v>
      </c>
      <c r="H10" s="155"/>
      <c r="I10" s="155"/>
      <c r="J10" s="155"/>
      <c r="K10" s="155"/>
      <c r="L10" s="155"/>
      <c r="M10" s="155"/>
      <c r="N10" s="155"/>
      <c r="Q10" s="13"/>
      <c r="R10" s="10" t="s">
        <v>1082</v>
      </c>
      <c r="U10" s="11"/>
      <c r="V10" s="11"/>
      <c r="W10" s="11"/>
      <c r="X10" s="11"/>
      <c r="Y10" s="11"/>
      <c r="Z10" s="11"/>
      <c r="AA10" s="11"/>
      <c r="AB10" s="11"/>
      <c r="AC10" s="11"/>
    </row>
    <row r="11" spans="1:29" ht="19.5" customHeight="1" x14ac:dyDescent="0.25">
      <c r="B11" s="21"/>
      <c r="C11" s="190"/>
      <c r="D11" s="190"/>
      <c r="E11" s="190"/>
      <c r="K11" s="21"/>
      <c r="L11" s="21"/>
      <c r="M11" s="21"/>
      <c r="N11" s="21"/>
      <c r="O11" s="119"/>
      <c r="P11" s="119"/>
      <c r="Q11" s="13"/>
      <c r="U11" s="20"/>
      <c r="V11" s="20"/>
      <c r="W11" s="20"/>
      <c r="X11" s="20"/>
      <c r="Y11" s="20"/>
      <c r="Z11" s="20"/>
      <c r="AA11" s="20"/>
      <c r="AB11" s="11"/>
      <c r="AC11" s="11"/>
    </row>
    <row r="12" spans="1:29" ht="20.25" x14ac:dyDescent="0.3">
      <c r="A12" s="19" t="s">
        <v>1155</v>
      </c>
      <c r="B12" s="118"/>
      <c r="C12" s="133"/>
      <c r="D12" s="192" t="s">
        <v>18</v>
      </c>
      <c r="E12" s="192"/>
      <c r="F12" s="180">
        <f>VLOOKUP(I2,event,10,FALSE)</f>
        <v>18</v>
      </c>
      <c r="G12" s="180"/>
      <c r="H12" s="191" t="s">
        <v>19</v>
      </c>
      <c r="I12" s="191"/>
      <c r="J12" s="191"/>
      <c r="K12" s="180">
        <f>F12*C12</f>
        <v>0</v>
      </c>
      <c r="L12" s="180"/>
      <c r="M12" s="180"/>
      <c r="N12" s="118"/>
      <c r="O12" s="118"/>
      <c r="P12" s="143"/>
      <c r="Q12" s="13"/>
      <c r="R12" s="196" t="s">
        <v>1166</v>
      </c>
    </row>
    <row r="13" spans="1:29" ht="15.75" x14ac:dyDescent="0.25">
      <c r="A13" s="142"/>
      <c r="B13" s="193" t="s">
        <v>1156</v>
      </c>
      <c r="C13" s="193"/>
      <c r="D13" s="193"/>
      <c r="E13" s="193"/>
      <c r="F13" s="166">
        <f>VLOOKUP(I2,event,11,FALSE)</f>
        <v>20</v>
      </c>
      <c r="G13" s="166"/>
      <c r="K13" s="124"/>
      <c r="L13" s="124"/>
      <c r="M13" s="124"/>
      <c r="N13" s="124"/>
      <c r="O13" s="124"/>
      <c r="P13" s="124"/>
      <c r="Q13" s="13"/>
      <c r="R13" s="197"/>
    </row>
    <row r="14" spans="1:29" x14ac:dyDescent="0.2">
      <c r="B14" s="35"/>
      <c r="C14" s="35"/>
      <c r="D14" s="35"/>
      <c r="E14" s="35"/>
      <c r="J14" s="18"/>
      <c r="K14" s="18"/>
      <c r="L14" s="18"/>
      <c r="M14" s="18"/>
      <c r="N14" s="18"/>
      <c r="O14" s="18"/>
      <c r="P14" s="18"/>
      <c r="Q14" s="13"/>
      <c r="R14" s="197"/>
    </row>
    <row r="15" spans="1:29" ht="15" x14ac:dyDescent="0.25">
      <c r="A15" s="119" t="s">
        <v>753</v>
      </c>
      <c r="B15" s="119"/>
      <c r="C15" s="119"/>
      <c r="D15" s="119"/>
      <c r="E15" s="195" t="str">
        <f>VLOOKUP(I2,event,29,FALSE)</f>
        <v>HKBV e.V. - Sektion Bowling   Sparkasse Dieburg</v>
      </c>
      <c r="F15" s="195"/>
      <c r="G15" s="195"/>
      <c r="H15" s="195"/>
      <c r="I15" s="195"/>
      <c r="J15" s="195"/>
      <c r="K15" s="195"/>
      <c r="L15" s="195"/>
      <c r="M15" s="195"/>
      <c r="N15" s="11"/>
      <c r="O15" s="11"/>
      <c r="P15" s="11"/>
      <c r="Q15" s="13"/>
      <c r="R15" s="197"/>
      <c r="V15" s="11"/>
      <c r="W15" s="11"/>
      <c r="X15" s="11"/>
      <c r="Y15" s="11"/>
      <c r="Z15" s="11"/>
      <c r="AA15" s="11"/>
    </row>
    <row r="16" spans="1:29" ht="15" x14ac:dyDescent="0.25">
      <c r="A16" s="11"/>
      <c r="B16" s="11"/>
      <c r="C16" s="11"/>
      <c r="E16" s="129" t="s">
        <v>747</v>
      </c>
      <c r="F16" s="194" t="str">
        <f>VLOOKUP(I2,event,27,FALSE)</f>
        <v>DE 28 5085 2651 0136 0071 84</v>
      </c>
      <c r="G16" s="194"/>
      <c r="H16" s="194"/>
      <c r="I16" s="194"/>
      <c r="J16" s="194"/>
      <c r="K16" s="194"/>
      <c r="L16" s="194"/>
      <c r="M16" s="194"/>
      <c r="Q16" s="13"/>
      <c r="R16" s="197"/>
      <c r="V16" s="11"/>
      <c r="W16" s="11"/>
      <c r="X16" s="11"/>
      <c r="Y16" s="11"/>
      <c r="Z16" s="11"/>
      <c r="AA16" s="11"/>
    </row>
    <row r="17" spans="1:27" ht="15.75" customHeight="1" x14ac:dyDescent="0.25">
      <c r="A17" s="11"/>
      <c r="B17" s="11"/>
      <c r="C17" s="11"/>
      <c r="E17" s="129" t="s">
        <v>748</v>
      </c>
      <c r="F17" s="194" t="str">
        <f>VLOOKUP(I2,event,28,FALSE)</f>
        <v>HELADEF1DIE</v>
      </c>
      <c r="G17" s="194"/>
      <c r="H17" s="194"/>
      <c r="I17" s="194"/>
      <c r="J17" s="194"/>
      <c r="K17" s="194"/>
      <c r="L17" s="194"/>
      <c r="M17" s="194"/>
      <c r="Q17" s="13"/>
      <c r="R17" s="197"/>
      <c r="V17" s="11"/>
      <c r="W17" s="11"/>
      <c r="X17" s="11"/>
      <c r="Y17" s="11"/>
      <c r="Z17" s="11"/>
      <c r="AA17" s="11"/>
    </row>
    <row r="18" spans="1:27" ht="15" x14ac:dyDescent="0.25">
      <c r="A18" s="130" t="s">
        <v>1157</v>
      </c>
      <c r="B18" s="128"/>
      <c r="C18" s="128"/>
      <c r="D18" s="52"/>
      <c r="E18" s="51"/>
      <c r="H18" s="11"/>
      <c r="I18" s="11"/>
      <c r="J18" s="11"/>
      <c r="K18" s="11"/>
      <c r="L18" s="11"/>
      <c r="M18" s="11"/>
      <c r="O18" s="11"/>
      <c r="P18" s="11"/>
      <c r="Q18" s="13"/>
      <c r="R18" s="197"/>
      <c r="V18" s="11"/>
      <c r="W18" s="11"/>
      <c r="X18" s="11"/>
      <c r="Y18" s="11"/>
      <c r="Z18" s="11"/>
      <c r="AA18" s="11"/>
    </row>
    <row r="19" spans="1:27" ht="28.5" customHeight="1" x14ac:dyDescent="0.2">
      <c r="A19" s="176" t="s">
        <v>1158</v>
      </c>
      <c r="B19" s="176"/>
      <c r="C19" s="144"/>
      <c r="D19" s="163" t="s">
        <v>1187</v>
      </c>
      <c r="E19" s="164"/>
      <c r="F19" s="164"/>
      <c r="G19" s="164"/>
      <c r="H19" s="164"/>
      <c r="I19" s="164"/>
      <c r="J19" s="164"/>
      <c r="K19" s="164"/>
      <c r="L19" s="164"/>
      <c r="M19" s="164"/>
      <c r="N19" s="164"/>
      <c r="O19" s="164"/>
      <c r="P19" s="165"/>
      <c r="Q19" s="13"/>
      <c r="R19" s="197"/>
      <c r="V19" s="11"/>
      <c r="W19" s="11"/>
      <c r="X19" s="11"/>
      <c r="Y19" s="11"/>
      <c r="Z19" s="11"/>
      <c r="AA19" s="11"/>
    </row>
    <row r="20" spans="1:27" ht="27" customHeight="1" x14ac:dyDescent="0.2">
      <c r="A20" s="135" t="s">
        <v>66</v>
      </c>
      <c r="B20" s="22"/>
      <c r="C20" s="139" t="s">
        <v>1</v>
      </c>
      <c r="D20" s="163"/>
      <c r="E20" s="164"/>
      <c r="F20" s="164"/>
      <c r="G20" s="165"/>
      <c r="H20" s="139" t="s">
        <v>1159</v>
      </c>
      <c r="I20" s="162"/>
      <c r="J20" s="162"/>
      <c r="K20" s="162"/>
      <c r="L20" s="162"/>
      <c r="M20" s="162"/>
      <c r="N20" s="162"/>
      <c r="O20" s="162"/>
      <c r="P20" s="162"/>
      <c r="Q20" s="11"/>
      <c r="R20" s="197"/>
    </row>
    <row r="21" spans="1:27" ht="35.25" customHeight="1" x14ac:dyDescent="0.2">
      <c r="A21" s="136" t="s">
        <v>1164</v>
      </c>
      <c r="B21" s="134"/>
      <c r="C21" s="134"/>
      <c r="D21" s="134"/>
      <c r="E21" s="132"/>
      <c r="F21" s="137" t="s">
        <v>1165</v>
      </c>
      <c r="G21" s="137"/>
      <c r="H21" s="137"/>
      <c r="I21" s="134"/>
      <c r="J21" s="131"/>
      <c r="K21" s="131"/>
      <c r="L21" s="131"/>
      <c r="M21" s="131"/>
      <c r="N21" s="131"/>
      <c r="O21" s="131"/>
      <c r="P21" s="131"/>
      <c r="Q21" s="11"/>
      <c r="R21" s="197"/>
    </row>
    <row r="22" spans="1:27" ht="24.75" customHeight="1" x14ac:dyDescent="0.2">
      <c r="A22" s="188" t="s">
        <v>1160</v>
      </c>
      <c r="B22" s="188"/>
      <c r="C22" s="189" t="s">
        <v>2</v>
      </c>
      <c r="D22" s="189"/>
      <c r="E22" s="189"/>
      <c r="F22" s="189"/>
      <c r="G22" s="189"/>
      <c r="H22" s="189"/>
      <c r="I22" s="188" t="s">
        <v>3</v>
      </c>
      <c r="J22" s="188"/>
      <c r="K22" s="188"/>
      <c r="L22" s="138" t="s">
        <v>749</v>
      </c>
      <c r="M22" s="175" t="s">
        <v>1162</v>
      </c>
      <c r="N22" s="175"/>
      <c r="O22" s="175" t="s">
        <v>1161</v>
      </c>
      <c r="P22" s="175"/>
      <c r="Q22" s="11"/>
      <c r="R22" s="197"/>
    </row>
    <row r="23" spans="1:27" ht="20.25" customHeight="1" x14ac:dyDescent="0.2">
      <c r="A23" s="167">
        <v>15043</v>
      </c>
      <c r="B23" s="167"/>
      <c r="C23" s="168" t="s">
        <v>96</v>
      </c>
      <c r="D23" s="169"/>
      <c r="E23" s="169"/>
      <c r="F23" s="169"/>
      <c r="G23" s="169"/>
      <c r="H23" s="170"/>
      <c r="I23" s="171" t="s">
        <v>97</v>
      </c>
      <c r="J23" s="171"/>
      <c r="K23" s="171"/>
      <c r="L23" s="154" t="s">
        <v>755</v>
      </c>
      <c r="M23" s="172" t="s">
        <v>133</v>
      </c>
      <c r="N23" s="173"/>
      <c r="O23" s="161"/>
      <c r="P23" s="161"/>
      <c r="R23" s="197"/>
    </row>
    <row r="24" spans="1:27" ht="20.25" customHeight="1" x14ac:dyDescent="0.2">
      <c r="A24" s="167"/>
      <c r="B24" s="167"/>
      <c r="C24" s="168"/>
      <c r="D24" s="169"/>
      <c r="E24" s="169"/>
      <c r="F24" s="169"/>
      <c r="G24" s="169"/>
      <c r="H24" s="170"/>
      <c r="I24" s="168"/>
      <c r="J24" s="169"/>
      <c r="K24" s="170"/>
      <c r="L24" s="154"/>
      <c r="M24" s="172"/>
      <c r="N24" s="174"/>
      <c r="O24" s="161"/>
      <c r="P24" s="161"/>
      <c r="Q24" s="11"/>
      <c r="R24" s="197"/>
    </row>
    <row r="25" spans="1:27" ht="20.25" customHeight="1" x14ac:dyDescent="0.2">
      <c r="A25" s="167"/>
      <c r="B25" s="167"/>
      <c r="C25" s="168"/>
      <c r="D25" s="169"/>
      <c r="E25" s="169"/>
      <c r="F25" s="169"/>
      <c r="G25" s="169"/>
      <c r="H25" s="170"/>
      <c r="I25" s="168"/>
      <c r="J25" s="169"/>
      <c r="K25" s="170"/>
      <c r="L25" s="154"/>
      <c r="M25" s="172"/>
      <c r="N25" s="174"/>
      <c r="O25" s="161"/>
      <c r="P25" s="161"/>
      <c r="Q25" s="11"/>
      <c r="R25" s="197"/>
    </row>
    <row r="26" spans="1:27" ht="20.25" customHeight="1" x14ac:dyDescent="0.2">
      <c r="A26" s="167"/>
      <c r="B26" s="167"/>
      <c r="C26" s="168"/>
      <c r="D26" s="169"/>
      <c r="E26" s="169"/>
      <c r="F26" s="169"/>
      <c r="G26" s="169"/>
      <c r="H26" s="170"/>
      <c r="I26" s="168"/>
      <c r="J26" s="169"/>
      <c r="K26" s="170"/>
      <c r="L26" s="154"/>
      <c r="M26" s="172"/>
      <c r="N26" s="174"/>
      <c r="O26" s="161"/>
      <c r="P26" s="161"/>
      <c r="Q26" s="11"/>
      <c r="R26" s="197"/>
    </row>
    <row r="27" spans="1:27" ht="20.25" customHeight="1" x14ac:dyDescent="0.2">
      <c r="A27" s="167"/>
      <c r="B27" s="167"/>
      <c r="C27" s="168"/>
      <c r="D27" s="169"/>
      <c r="E27" s="169"/>
      <c r="F27" s="169"/>
      <c r="G27" s="169"/>
      <c r="H27" s="170"/>
      <c r="I27" s="168"/>
      <c r="J27" s="169"/>
      <c r="K27" s="170"/>
      <c r="L27" s="154"/>
      <c r="M27" s="172"/>
      <c r="N27" s="174"/>
      <c r="O27" s="161"/>
      <c r="P27" s="161"/>
      <c r="Q27" s="11"/>
      <c r="R27" s="197"/>
    </row>
    <row r="28" spans="1:27" ht="20.25" customHeight="1" x14ac:dyDescent="0.2">
      <c r="A28" s="167"/>
      <c r="B28" s="167"/>
      <c r="C28" s="168"/>
      <c r="D28" s="169"/>
      <c r="E28" s="169"/>
      <c r="F28" s="169"/>
      <c r="G28" s="169"/>
      <c r="H28" s="170"/>
      <c r="I28" s="168"/>
      <c r="J28" s="169"/>
      <c r="K28" s="170"/>
      <c r="L28" s="154"/>
      <c r="M28" s="172"/>
      <c r="N28" s="174"/>
      <c r="O28" s="161"/>
      <c r="P28" s="161"/>
      <c r="Q28" s="11"/>
      <c r="R28" s="197"/>
    </row>
    <row r="29" spans="1:27" ht="20.25" customHeight="1" x14ac:dyDescent="0.2">
      <c r="A29" s="167"/>
      <c r="B29" s="167"/>
      <c r="C29" s="168"/>
      <c r="D29" s="169"/>
      <c r="E29" s="169"/>
      <c r="F29" s="169"/>
      <c r="G29" s="169"/>
      <c r="H29" s="170"/>
      <c r="I29" s="168"/>
      <c r="J29" s="169"/>
      <c r="K29" s="170"/>
      <c r="L29" s="154"/>
      <c r="M29" s="172"/>
      <c r="N29" s="174"/>
      <c r="O29" s="161"/>
      <c r="P29" s="161"/>
      <c r="Q29" s="11"/>
      <c r="R29" s="197"/>
    </row>
    <row r="30" spans="1:27" ht="20.25" customHeight="1" x14ac:dyDescent="0.2">
      <c r="A30" s="167"/>
      <c r="B30" s="167"/>
      <c r="C30" s="168"/>
      <c r="D30" s="169"/>
      <c r="E30" s="169"/>
      <c r="F30" s="169"/>
      <c r="G30" s="169"/>
      <c r="H30" s="170"/>
      <c r="I30" s="168"/>
      <c r="J30" s="169"/>
      <c r="K30" s="170"/>
      <c r="L30" s="154"/>
      <c r="M30" s="172"/>
      <c r="N30" s="174"/>
      <c r="O30" s="161"/>
      <c r="P30" s="161"/>
      <c r="Q30" s="11"/>
      <c r="R30" s="197"/>
    </row>
    <row r="31" spans="1:27" ht="20.25" customHeight="1" x14ac:dyDescent="0.2">
      <c r="A31" s="167"/>
      <c r="B31" s="167"/>
      <c r="C31" s="168"/>
      <c r="D31" s="169"/>
      <c r="E31" s="169"/>
      <c r="F31" s="169"/>
      <c r="G31" s="169"/>
      <c r="H31" s="170"/>
      <c r="I31" s="168"/>
      <c r="J31" s="169"/>
      <c r="K31" s="170"/>
      <c r="L31" s="154"/>
      <c r="M31" s="172"/>
      <c r="N31" s="174"/>
      <c r="O31" s="161"/>
      <c r="P31" s="161"/>
      <c r="Q31" s="11"/>
      <c r="R31" s="197"/>
    </row>
    <row r="32" spans="1:27" ht="20.25" customHeight="1" x14ac:dyDescent="0.2">
      <c r="A32" s="167"/>
      <c r="B32" s="167"/>
      <c r="C32" s="168"/>
      <c r="D32" s="169"/>
      <c r="E32" s="169"/>
      <c r="F32" s="169"/>
      <c r="G32" s="169"/>
      <c r="H32" s="170"/>
      <c r="I32" s="168"/>
      <c r="J32" s="169"/>
      <c r="K32" s="170"/>
      <c r="L32" s="154"/>
      <c r="M32" s="172"/>
      <c r="N32" s="174"/>
      <c r="O32" s="161"/>
      <c r="P32" s="161"/>
      <c r="Q32" s="11"/>
      <c r="R32" s="197"/>
    </row>
    <row r="33" spans="1:17" ht="20.25" customHeight="1" x14ac:dyDescent="0.2">
      <c r="A33" s="167"/>
      <c r="B33" s="167"/>
      <c r="C33" s="168"/>
      <c r="D33" s="169"/>
      <c r="E33" s="169"/>
      <c r="F33" s="169"/>
      <c r="G33" s="169"/>
      <c r="H33" s="170"/>
      <c r="I33" s="168"/>
      <c r="J33" s="169"/>
      <c r="K33" s="170"/>
      <c r="L33" s="154"/>
      <c r="M33" s="172"/>
      <c r="N33" s="174"/>
      <c r="O33" s="161"/>
      <c r="P33" s="161"/>
      <c r="Q33" s="11"/>
    </row>
    <row r="34" spans="1:17" ht="20.25" customHeight="1" x14ac:dyDescent="0.2">
      <c r="A34" s="167"/>
      <c r="B34" s="167"/>
      <c r="C34" s="168"/>
      <c r="D34" s="169"/>
      <c r="E34" s="169"/>
      <c r="F34" s="169"/>
      <c r="G34" s="169"/>
      <c r="H34" s="170"/>
      <c r="I34" s="168"/>
      <c r="J34" s="169"/>
      <c r="K34" s="170"/>
      <c r="L34" s="154"/>
      <c r="M34" s="172"/>
      <c r="N34" s="174"/>
      <c r="O34" s="158"/>
      <c r="P34" s="159"/>
      <c r="Q34" s="11"/>
    </row>
    <row r="35" spans="1:17" ht="20.25" customHeight="1" x14ac:dyDescent="0.2">
      <c r="A35" s="167"/>
      <c r="B35" s="167"/>
      <c r="C35" s="168"/>
      <c r="D35" s="169"/>
      <c r="E35" s="169"/>
      <c r="F35" s="169"/>
      <c r="G35" s="169"/>
      <c r="H35" s="170"/>
      <c r="I35" s="168"/>
      <c r="J35" s="169"/>
      <c r="K35" s="170"/>
      <c r="L35" s="154"/>
      <c r="M35" s="172"/>
      <c r="N35" s="174"/>
      <c r="O35" s="158"/>
      <c r="P35" s="159"/>
      <c r="Q35" s="11"/>
    </row>
    <row r="36" spans="1:17" ht="20.25" customHeight="1" x14ac:dyDescent="0.2">
      <c r="A36" s="167"/>
      <c r="B36" s="167"/>
      <c r="C36" s="168"/>
      <c r="D36" s="169"/>
      <c r="E36" s="169"/>
      <c r="F36" s="169"/>
      <c r="G36" s="169"/>
      <c r="H36" s="170"/>
      <c r="I36" s="168"/>
      <c r="J36" s="169"/>
      <c r="K36" s="170"/>
      <c r="L36" s="154"/>
      <c r="M36" s="172"/>
      <c r="N36" s="174"/>
      <c r="O36" s="158"/>
      <c r="P36" s="159"/>
      <c r="Q36" s="11"/>
    </row>
    <row r="37" spans="1:17" ht="20.25" customHeight="1" x14ac:dyDescent="0.2">
      <c r="A37" s="167"/>
      <c r="B37" s="167"/>
      <c r="C37" s="168"/>
      <c r="D37" s="169"/>
      <c r="E37" s="169"/>
      <c r="F37" s="169"/>
      <c r="G37" s="169"/>
      <c r="H37" s="170"/>
      <c r="I37" s="168"/>
      <c r="J37" s="169"/>
      <c r="K37" s="170"/>
      <c r="L37" s="154"/>
      <c r="M37" s="172"/>
      <c r="N37" s="174"/>
      <c r="O37" s="158"/>
      <c r="P37" s="159"/>
      <c r="Q37" s="11"/>
    </row>
    <row r="38" spans="1:17" ht="20.25" customHeight="1" x14ac:dyDescent="0.2">
      <c r="A38" s="167"/>
      <c r="B38" s="167"/>
      <c r="C38" s="168"/>
      <c r="D38" s="169"/>
      <c r="E38" s="169"/>
      <c r="F38" s="169"/>
      <c r="G38" s="169"/>
      <c r="H38" s="170"/>
      <c r="I38" s="168"/>
      <c r="J38" s="169"/>
      <c r="K38" s="170"/>
      <c r="L38" s="154"/>
      <c r="M38" s="172"/>
      <c r="N38" s="174"/>
      <c r="O38" s="158"/>
      <c r="P38" s="159"/>
      <c r="Q38" s="11"/>
    </row>
    <row r="39" spans="1:17" ht="20.25" customHeight="1" x14ac:dyDescent="0.2">
      <c r="A39" s="167"/>
      <c r="B39" s="167"/>
      <c r="C39" s="168"/>
      <c r="D39" s="169"/>
      <c r="E39" s="169"/>
      <c r="F39" s="169"/>
      <c r="G39" s="169"/>
      <c r="H39" s="170"/>
      <c r="I39" s="168"/>
      <c r="J39" s="169"/>
      <c r="K39" s="170"/>
      <c r="L39" s="154"/>
      <c r="M39" s="172"/>
      <c r="N39" s="174"/>
      <c r="O39" s="158"/>
      <c r="P39" s="159"/>
      <c r="Q39" s="11"/>
    </row>
    <row r="40" spans="1:17" ht="20.25" customHeight="1" x14ac:dyDescent="0.2">
      <c r="A40" s="167"/>
      <c r="B40" s="167"/>
      <c r="C40" s="168"/>
      <c r="D40" s="169"/>
      <c r="E40" s="169"/>
      <c r="F40" s="169"/>
      <c r="G40" s="169"/>
      <c r="H40" s="170"/>
      <c r="I40" s="168"/>
      <c r="J40" s="169"/>
      <c r="K40" s="170"/>
      <c r="L40" s="154"/>
      <c r="M40" s="172"/>
      <c r="N40" s="174"/>
      <c r="O40" s="158"/>
      <c r="P40" s="159"/>
    </row>
    <row r="41" spans="1:17" ht="20.25" customHeight="1" x14ac:dyDescent="0.2">
      <c r="A41" s="167"/>
      <c r="B41" s="167"/>
      <c r="C41" s="168"/>
      <c r="D41" s="169"/>
      <c r="E41" s="169"/>
      <c r="F41" s="169"/>
      <c r="G41" s="169"/>
      <c r="H41" s="170"/>
      <c r="I41" s="168"/>
      <c r="J41" s="169"/>
      <c r="K41" s="170"/>
      <c r="L41" s="154"/>
      <c r="M41" s="172"/>
      <c r="N41" s="174"/>
      <c r="O41" s="158"/>
      <c r="P41" s="159"/>
    </row>
    <row r="42" spans="1:17" ht="20.25" customHeight="1" x14ac:dyDescent="0.2">
      <c r="A42" s="167"/>
      <c r="B42" s="167"/>
      <c r="C42" s="168"/>
      <c r="D42" s="169"/>
      <c r="E42" s="169"/>
      <c r="F42" s="169"/>
      <c r="G42" s="169"/>
      <c r="H42" s="170"/>
      <c r="I42" s="168"/>
      <c r="J42" s="169"/>
      <c r="K42" s="170"/>
      <c r="L42" s="154"/>
      <c r="M42" s="172"/>
      <c r="N42" s="174"/>
      <c r="O42" s="158"/>
      <c r="P42" s="159"/>
    </row>
    <row r="43" spans="1:17" ht="20.25" customHeight="1" x14ac:dyDescent="0.2">
      <c r="A43" s="167"/>
      <c r="B43" s="167"/>
      <c r="C43" s="168"/>
      <c r="D43" s="169"/>
      <c r="E43" s="169"/>
      <c r="F43" s="169"/>
      <c r="G43" s="169"/>
      <c r="H43" s="170"/>
      <c r="I43" s="168"/>
      <c r="J43" s="169"/>
      <c r="K43" s="170"/>
      <c r="L43" s="154"/>
      <c r="M43" s="172"/>
      <c r="N43" s="174"/>
      <c r="O43" s="158"/>
      <c r="P43" s="159"/>
    </row>
    <row r="44" spans="1:17" ht="20.25" customHeight="1" x14ac:dyDescent="0.2">
      <c r="A44" s="167"/>
      <c r="B44" s="167"/>
      <c r="C44" s="168"/>
      <c r="D44" s="169"/>
      <c r="E44" s="169"/>
      <c r="F44" s="169"/>
      <c r="G44" s="169"/>
      <c r="H44" s="170"/>
      <c r="I44" s="168"/>
      <c r="J44" s="169"/>
      <c r="K44" s="170"/>
      <c r="L44" s="154"/>
      <c r="M44" s="172"/>
      <c r="N44" s="174"/>
      <c r="O44" s="158"/>
      <c r="P44" s="159"/>
    </row>
    <row r="45" spans="1:17" ht="20.25" customHeight="1" x14ac:dyDescent="0.2">
      <c r="A45" s="167"/>
      <c r="B45" s="167"/>
      <c r="C45" s="168"/>
      <c r="D45" s="169"/>
      <c r="E45" s="169"/>
      <c r="F45" s="169"/>
      <c r="G45" s="169"/>
      <c r="H45" s="170"/>
      <c r="I45" s="168"/>
      <c r="J45" s="169"/>
      <c r="K45" s="170"/>
      <c r="L45" s="154"/>
      <c r="M45" s="172"/>
      <c r="N45" s="174"/>
      <c r="O45" s="158"/>
      <c r="P45" s="159"/>
    </row>
    <row r="46" spans="1:17" ht="20.25" customHeight="1" x14ac:dyDescent="0.2">
      <c r="A46" s="167"/>
      <c r="B46" s="167"/>
      <c r="C46" s="168"/>
      <c r="D46" s="169"/>
      <c r="E46" s="169"/>
      <c r="F46" s="169"/>
      <c r="G46" s="169"/>
      <c r="H46" s="170"/>
      <c r="I46" s="168"/>
      <c r="J46" s="169"/>
      <c r="K46" s="170"/>
      <c r="L46" s="154"/>
      <c r="M46" s="172"/>
      <c r="N46" s="174"/>
      <c r="O46" s="158"/>
      <c r="P46" s="159"/>
      <c r="Q46" s="11"/>
    </row>
    <row r="47" spans="1:17" ht="20.25" customHeight="1" x14ac:dyDescent="0.2">
      <c r="A47" s="167"/>
      <c r="B47" s="167"/>
      <c r="C47" s="168"/>
      <c r="D47" s="169"/>
      <c r="E47" s="169"/>
      <c r="F47" s="169"/>
      <c r="G47" s="169"/>
      <c r="H47" s="170"/>
      <c r="I47" s="168"/>
      <c r="J47" s="169"/>
      <c r="K47" s="170"/>
      <c r="L47" s="154"/>
      <c r="M47" s="172"/>
      <c r="N47" s="174"/>
      <c r="O47" s="158"/>
      <c r="P47" s="159"/>
    </row>
    <row r="48" spans="1:17" ht="20.25" customHeight="1" x14ac:dyDescent="0.2">
      <c r="A48" s="167"/>
      <c r="B48" s="167"/>
      <c r="C48" s="168"/>
      <c r="D48" s="169"/>
      <c r="E48" s="169"/>
      <c r="F48" s="169"/>
      <c r="G48" s="169"/>
      <c r="H48" s="170"/>
      <c r="I48" s="168"/>
      <c r="J48" s="169"/>
      <c r="K48" s="170"/>
      <c r="L48" s="154"/>
      <c r="M48" s="172"/>
      <c r="N48" s="174"/>
      <c r="O48" s="158"/>
      <c r="P48" s="159"/>
    </row>
    <row r="49" spans="1:16" ht="20.25" customHeight="1" x14ac:dyDescent="0.2">
      <c r="A49" s="167"/>
      <c r="B49" s="167"/>
      <c r="C49" s="168"/>
      <c r="D49" s="169"/>
      <c r="E49" s="169"/>
      <c r="F49" s="169"/>
      <c r="G49" s="169"/>
      <c r="H49" s="170"/>
      <c r="I49" s="168"/>
      <c r="J49" s="169"/>
      <c r="K49" s="170"/>
      <c r="L49" s="154"/>
      <c r="M49" s="172"/>
      <c r="N49" s="174"/>
      <c r="O49" s="158"/>
      <c r="P49" s="159"/>
    </row>
    <row r="50" spans="1:16" ht="20.25" customHeight="1" x14ac:dyDescent="0.2">
      <c r="A50" s="167"/>
      <c r="B50" s="167"/>
      <c r="C50" s="168"/>
      <c r="D50" s="169"/>
      <c r="E50" s="169"/>
      <c r="F50" s="169"/>
      <c r="G50" s="169"/>
      <c r="H50" s="170"/>
      <c r="I50" s="168"/>
      <c r="J50" s="169"/>
      <c r="K50" s="170"/>
      <c r="L50" s="154"/>
      <c r="M50" s="172"/>
      <c r="N50" s="174"/>
      <c r="O50" s="158"/>
      <c r="P50" s="159"/>
    </row>
    <row r="51" spans="1:16" ht="20.25" customHeight="1" x14ac:dyDescent="0.2">
      <c r="A51" s="167"/>
      <c r="B51" s="167"/>
      <c r="C51" s="168"/>
      <c r="D51" s="169"/>
      <c r="E51" s="169"/>
      <c r="F51" s="169"/>
      <c r="G51" s="169"/>
      <c r="H51" s="170"/>
      <c r="I51" s="168"/>
      <c r="J51" s="169"/>
      <c r="K51" s="170"/>
      <c r="L51" s="154"/>
      <c r="M51" s="172"/>
      <c r="N51" s="174"/>
      <c r="O51" s="158"/>
      <c r="P51" s="159"/>
    </row>
    <row r="52" spans="1:16" ht="20.25" customHeight="1" x14ac:dyDescent="0.2">
      <c r="A52" s="167"/>
      <c r="B52" s="167"/>
      <c r="C52" s="168"/>
      <c r="D52" s="169"/>
      <c r="E52" s="169"/>
      <c r="F52" s="169"/>
      <c r="G52" s="169"/>
      <c r="H52" s="170"/>
      <c r="I52" s="168"/>
      <c r="J52" s="169"/>
      <c r="K52" s="170"/>
      <c r="L52" s="154"/>
      <c r="M52" s="172"/>
      <c r="N52" s="174"/>
      <c r="O52" s="158"/>
      <c r="P52" s="159"/>
    </row>
    <row r="53" spans="1:16" ht="20.25" customHeight="1" x14ac:dyDescent="0.2">
      <c r="A53" s="167"/>
      <c r="B53" s="167"/>
      <c r="C53" s="168"/>
      <c r="D53" s="169"/>
      <c r="E53" s="169"/>
      <c r="F53" s="169"/>
      <c r="G53" s="169"/>
      <c r="H53" s="170"/>
      <c r="I53" s="168"/>
      <c r="J53" s="169"/>
      <c r="K53" s="170"/>
      <c r="L53" s="154"/>
      <c r="M53" s="172"/>
      <c r="N53" s="174"/>
      <c r="O53" s="158"/>
      <c r="P53" s="159"/>
    </row>
    <row r="54" spans="1:16" ht="20.25" customHeight="1" x14ac:dyDescent="0.2">
      <c r="A54" s="167"/>
      <c r="B54" s="167"/>
      <c r="C54" s="168"/>
      <c r="D54" s="169"/>
      <c r="E54" s="169"/>
      <c r="F54" s="169"/>
      <c r="G54" s="169"/>
      <c r="H54" s="170"/>
      <c r="I54" s="168"/>
      <c r="J54" s="169"/>
      <c r="K54" s="170"/>
      <c r="L54" s="154"/>
      <c r="M54" s="172"/>
      <c r="N54" s="174"/>
      <c r="O54" s="158"/>
      <c r="P54" s="159"/>
    </row>
    <row r="55" spans="1:16" ht="20.25" customHeight="1" x14ac:dyDescent="0.2">
      <c r="A55" s="167"/>
      <c r="B55" s="167"/>
      <c r="C55" s="168"/>
      <c r="D55" s="169"/>
      <c r="E55" s="169"/>
      <c r="F55" s="169"/>
      <c r="G55" s="169"/>
      <c r="H55" s="170"/>
      <c r="I55" s="168"/>
      <c r="J55" s="169"/>
      <c r="K55" s="170"/>
      <c r="L55" s="154"/>
      <c r="M55" s="172"/>
      <c r="N55" s="174"/>
      <c r="O55" s="158"/>
      <c r="P55" s="159"/>
    </row>
    <row r="56" spans="1:16" ht="20.25" customHeight="1" x14ac:dyDescent="0.2">
      <c r="A56" s="167"/>
      <c r="B56" s="167"/>
      <c r="C56" s="168"/>
      <c r="D56" s="169"/>
      <c r="E56" s="169"/>
      <c r="F56" s="169"/>
      <c r="G56" s="169"/>
      <c r="H56" s="170"/>
      <c r="I56" s="168"/>
      <c r="J56" s="169"/>
      <c r="K56" s="170"/>
      <c r="L56" s="154"/>
      <c r="M56" s="172"/>
      <c r="N56" s="174"/>
      <c r="O56" s="158"/>
      <c r="P56" s="159"/>
    </row>
    <row r="57" spans="1:16" ht="20.25" customHeight="1" x14ac:dyDescent="0.2">
      <c r="A57" s="167"/>
      <c r="B57" s="167"/>
      <c r="C57" s="168"/>
      <c r="D57" s="169"/>
      <c r="E57" s="169"/>
      <c r="F57" s="169"/>
      <c r="G57" s="169"/>
      <c r="H57" s="170"/>
      <c r="I57" s="168"/>
      <c r="J57" s="169"/>
      <c r="K57" s="170"/>
      <c r="L57" s="154"/>
      <c r="M57" s="172"/>
      <c r="N57" s="174"/>
      <c r="O57" s="158"/>
      <c r="P57" s="159"/>
    </row>
    <row r="58" spans="1:16" ht="20.25" customHeight="1" x14ac:dyDescent="0.2">
      <c r="A58" s="167"/>
      <c r="B58" s="167"/>
      <c r="C58" s="168"/>
      <c r="D58" s="169"/>
      <c r="E58" s="169"/>
      <c r="F58" s="169"/>
      <c r="G58" s="169"/>
      <c r="H58" s="170"/>
      <c r="I58" s="168"/>
      <c r="J58" s="169"/>
      <c r="K58" s="170"/>
      <c r="L58" s="154"/>
      <c r="M58" s="172"/>
      <c r="N58" s="174"/>
      <c r="O58" s="158"/>
      <c r="P58" s="159"/>
    </row>
    <row r="59" spans="1:16" ht="20.25" customHeight="1" x14ac:dyDescent="0.2">
      <c r="A59" s="167"/>
      <c r="B59" s="167"/>
      <c r="C59" s="168"/>
      <c r="D59" s="169"/>
      <c r="E59" s="169"/>
      <c r="F59" s="169"/>
      <c r="G59" s="169"/>
      <c r="H59" s="170"/>
      <c r="I59" s="168"/>
      <c r="J59" s="169"/>
      <c r="K59" s="170"/>
      <c r="L59" s="154"/>
      <c r="M59" s="172"/>
      <c r="N59" s="174"/>
      <c r="O59" s="158"/>
      <c r="P59" s="159"/>
    </row>
    <row r="60" spans="1:16" ht="20.25" customHeight="1" x14ac:dyDescent="0.2">
      <c r="A60" s="167"/>
      <c r="B60" s="167"/>
      <c r="C60" s="168"/>
      <c r="D60" s="169"/>
      <c r="E60" s="169"/>
      <c r="F60" s="169"/>
      <c r="G60" s="169"/>
      <c r="H60" s="170"/>
      <c r="I60" s="168"/>
      <c r="J60" s="169"/>
      <c r="K60" s="170"/>
      <c r="L60" s="154"/>
      <c r="M60" s="172"/>
      <c r="N60" s="174"/>
      <c r="O60" s="158"/>
      <c r="P60" s="159"/>
    </row>
    <row r="61" spans="1:16" ht="20.25" customHeight="1" x14ac:dyDescent="0.2">
      <c r="A61" s="167"/>
      <c r="B61" s="167"/>
      <c r="C61" s="168"/>
      <c r="D61" s="169"/>
      <c r="E61" s="169"/>
      <c r="F61" s="169"/>
      <c r="G61" s="169"/>
      <c r="H61" s="170"/>
      <c r="I61" s="168"/>
      <c r="J61" s="169"/>
      <c r="K61" s="170"/>
      <c r="L61" s="154"/>
      <c r="M61" s="172"/>
      <c r="N61" s="174"/>
      <c r="O61" s="158"/>
      <c r="P61" s="159"/>
    </row>
    <row r="62" spans="1:16" ht="20.25" customHeight="1" x14ac:dyDescent="0.2">
      <c r="A62" s="167"/>
      <c r="B62" s="167"/>
      <c r="C62" s="168"/>
      <c r="D62" s="169"/>
      <c r="E62" s="169"/>
      <c r="F62" s="169"/>
      <c r="G62" s="169"/>
      <c r="H62" s="170"/>
      <c r="I62" s="168"/>
      <c r="J62" s="169"/>
      <c r="K62" s="170"/>
      <c r="L62" s="154"/>
      <c r="M62" s="172"/>
      <c r="N62" s="174"/>
      <c r="O62" s="158"/>
      <c r="P62" s="159"/>
    </row>
    <row r="63" spans="1:16" ht="20.25" customHeight="1" x14ac:dyDescent="0.2">
      <c r="A63" s="167"/>
      <c r="B63" s="167"/>
      <c r="C63" s="168"/>
      <c r="D63" s="169"/>
      <c r="E63" s="169"/>
      <c r="F63" s="169"/>
      <c r="G63" s="169"/>
      <c r="H63" s="170"/>
      <c r="I63" s="168"/>
      <c r="J63" s="169"/>
      <c r="K63" s="170"/>
      <c r="L63" s="154"/>
      <c r="M63" s="172"/>
      <c r="N63" s="174"/>
      <c r="O63" s="158"/>
      <c r="P63" s="159"/>
    </row>
    <row r="64" spans="1:16" ht="20.25" customHeight="1" x14ac:dyDescent="0.2">
      <c r="A64" s="167"/>
      <c r="B64" s="167"/>
      <c r="C64" s="168"/>
      <c r="D64" s="169"/>
      <c r="E64" s="169"/>
      <c r="F64" s="169"/>
      <c r="G64" s="169"/>
      <c r="H64" s="170"/>
      <c r="I64" s="168"/>
      <c r="J64" s="169"/>
      <c r="K64" s="170"/>
      <c r="L64" s="154"/>
      <c r="M64" s="172"/>
      <c r="N64" s="174"/>
      <c r="O64" s="158"/>
      <c r="P64" s="159"/>
    </row>
    <row r="65" spans="1:16" ht="20.25" customHeight="1" x14ac:dyDescent="0.2">
      <c r="A65" s="167"/>
      <c r="B65" s="167"/>
      <c r="C65" s="168"/>
      <c r="D65" s="169"/>
      <c r="E65" s="169"/>
      <c r="F65" s="169"/>
      <c r="G65" s="169"/>
      <c r="H65" s="170"/>
      <c r="I65" s="168"/>
      <c r="J65" s="169"/>
      <c r="K65" s="170"/>
      <c r="L65" s="154"/>
      <c r="M65" s="172"/>
      <c r="N65" s="174"/>
      <c r="O65" s="158"/>
      <c r="P65" s="159"/>
    </row>
    <row r="66" spans="1:16" ht="20.25" customHeight="1" x14ac:dyDescent="0.2">
      <c r="A66" s="167"/>
      <c r="B66" s="167"/>
      <c r="C66" s="168"/>
      <c r="D66" s="169"/>
      <c r="E66" s="169"/>
      <c r="F66" s="169"/>
      <c r="G66" s="169"/>
      <c r="H66" s="170"/>
      <c r="I66" s="168"/>
      <c r="J66" s="169"/>
      <c r="K66" s="170"/>
      <c r="L66" s="154"/>
      <c r="M66" s="172"/>
      <c r="N66" s="174"/>
      <c r="O66" s="158"/>
      <c r="P66" s="159"/>
    </row>
    <row r="67" spans="1:16" ht="20.25" customHeight="1" x14ac:dyDescent="0.2">
      <c r="A67" s="167"/>
      <c r="B67" s="167"/>
      <c r="C67" s="168"/>
      <c r="D67" s="169"/>
      <c r="E67" s="169"/>
      <c r="F67" s="169"/>
      <c r="G67" s="169"/>
      <c r="H67" s="170"/>
      <c r="I67" s="168"/>
      <c r="J67" s="169"/>
      <c r="K67" s="170"/>
      <c r="L67" s="154"/>
      <c r="M67" s="172"/>
      <c r="N67" s="174"/>
      <c r="O67" s="158"/>
      <c r="P67" s="159"/>
    </row>
    <row r="68" spans="1:16" ht="20.25" customHeight="1" x14ac:dyDescent="0.2">
      <c r="A68" s="167"/>
      <c r="B68" s="167"/>
      <c r="C68" s="168"/>
      <c r="D68" s="169"/>
      <c r="E68" s="169"/>
      <c r="F68" s="169"/>
      <c r="G68" s="169"/>
      <c r="H68" s="170"/>
      <c r="I68" s="168"/>
      <c r="J68" s="169"/>
      <c r="K68" s="170"/>
      <c r="L68" s="154"/>
      <c r="M68" s="172"/>
      <c r="N68" s="174"/>
      <c r="O68" s="158"/>
      <c r="P68" s="159"/>
    </row>
    <row r="69" spans="1:16" ht="20.25" customHeight="1" x14ac:dyDescent="0.2">
      <c r="A69" s="167"/>
      <c r="B69" s="167"/>
      <c r="C69" s="168"/>
      <c r="D69" s="169"/>
      <c r="E69" s="169"/>
      <c r="F69" s="169"/>
      <c r="G69" s="169"/>
      <c r="H69" s="170"/>
      <c r="I69" s="168"/>
      <c r="J69" s="169"/>
      <c r="K69" s="170"/>
      <c r="L69" s="154"/>
      <c r="M69" s="172"/>
      <c r="N69" s="174"/>
      <c r="O69" s="158"/>
      <c r="P69" s="159"/>
    </row>
    <row r="70" spans="1:16" ht="20.25" customHeight="1" x14ac:dyDescent="0.2">
      <c r="A70" s="167"/>
      <c r="B70" s="167"/>
      <c r="C70" s="168"/>
      <c r="D70" s="169"/>
      <c r="E70" s="169"/>
      <c r="F70" s="169"/>
      <c r="G70" s="169"/>
      <c r="H70" s="170"/>
      <c r="I70" s="168"/>
      <c r="J70" s="169"/>
      <c r="K70" s="170"/>
      <c r="L70" s="154"/>
      <c r="M70" s="172"/>
      <c r="N70" s="174"/>
      <c r="O70" s="158"/>
      <c r="P70" s="159"/>
    </row>
    <row r="71" spans="1:16" ht="20.25" customHeight="1" x14ac:dyDescent="0.2">
      <c r="A71" s="167"/>
      <c r="B71" s="167"/>
      <c r="C71" s="168"/>
      <c r="D71" s="169"/>
      <c r="E71" s="169"/>
      <c r="F71" s="169"/>
      <c r="G71" s="169"/>
      <c r="H71" s="170"/>
      <c r="I71" s="168"/>
      <c r="J71" s="169"/>
      <c r="K71" s="170"/>
      <c r="L71" s="154"/>
      <c r="M71" s="172"/>
      <c r="N71" s="174"/>
      <c r="O71" s="158"/>
      <c r="P71" s="159"/>
    </row>
    <row r="72" spans="1:16" ht="20.25" customHeight="1" x14ac:dyDescent="0.2">
      <c r="A72" s="167"/>
      <c r="B72" s="167"/>
      <c r="C72" s="168"/>
      <c r="D72" s="169"/>
      <c r="E72" s="169"/>
      <c r="F72" s="169"/>
      <c r="G72" s="169"/>
      <c r="H72" s="170"/>
      <c r="I72" s="168"/>
      <c r="J72" s="169"/>
      <c r="K72" s="170"/>
      <c r="L72" s="154"/>
      <c r="M72" s="172"/>
      <c r="N72" s="174"/>
      <c r="O72" s="158"/>
      <c r="P72" s="159"/>
    </row>
    <row r="73" spans="1:16" ht="20.25" customHeight="1" x14ac:dyDescent="0.2">
      <c r="A73" s="167"/>
      <c r="B73" s="167"/>
      <c r="C73" s="168"/>
      <c r="D73" s="169"/>
      <c r="E73" s="169"/>
      <c r="F73" s="169"/>
      <c r="G73" s="169"/>
      <c r="H73" s="170"/>
      <c r="I73" s="168"/>
      <c r="J73" s="169"/>
      <c r="K73" s="170"/>
      <c r="L73" s="154"/>
      <c r="M73" s="172"/>
      <c r="N73" s="174"/>
      <c r="O73" s="158"/>
      <c r="P73" s="159"/>
    </row>
    <row r="74" spans="1:16" ht="20.25" customHeight="1" x14ac:dyDescent="0.2">
      <c r="A74" s="167"/>
      <c r="B74" s="167"/>
      <c r="C74" s="168"/>
      <c r="D74" s="169"/>
      <c r="E74" s="169"/>
      <c r="F74" s="169"/>
      <c r="G74" s="169"/>
      <c r="H74" s="170"/>
      <c r="I74" s="168"/>
      <c r="J74" s="169"/>
      <c r="K74" s="170"/>
      <c r="L74" s="154"/>
      <c r="M74" s="172"/>
      <c r="N74" s="174"/>
      <c r="O74" s="158"/>
      <c r="P74" s="159"/>
    </row>
    <row r="75" spans="1:16" ht="20.25" customHeight="1" x14ac:dyDescent="0.2">
      <c r="A75" s="167"/>
      <c r="B75" s="167"/>
      <c r="C75" s="168"/>
      <c r="D75" s="169"/>
      <c r="E75" s="169"/>
      <c r="F75" s="169"/>
      <c r="G75" s="169"/>
      <c r="H75" s="170"/>
      <c r="I75" s="168"/>
      <c r="J75" s="169"/>
      <c r="K75" s="170"/>
      <c r="L75" s="154"/>
      <c r="M75" s="172"/>
      <c r="N75" s="174"/>
      <c r="O75" s="158"/>
      <c r="P75" s="159"/>
    </row>
    <row r="76" spans="1:16" ht="20.25" customHeight="1" x14ac:dyDescent="0.2">
      <c r="A76" s="167"/>
      <c r="B76" s="167"/>
      <c r="C76" s="168"/>
      <c r="D76" s="169"/>
      <c r="E76" s="169"/>
      <c r="F76" s="169"/>
      <c r="G76" s="169"/>
      <c r="H76" s="170"/>
      <c r="I76" s="168"/>
      <c r="J76" s="169"/>
      <c r="K76" s="170"/>
      <c r="L76" s="154"/>
      <c r="M76" s="172"/>
      <c r="N76" s="174"/>
      <c r="O76" s="158"/>
      <c r="P76" s="159"/>
    </row>
    <row r="77" spans="1:16" ht="20.25" customHeight="1" x14ac:dyDescent="0.2">
      <c r="A77" s="167"/>
      <c r="B77" s="167"/>
      <c r="C77" s="168"/>
      <c r="D77" s="169"/>
      <c r="E77" s="169"/>
      <c r="F77" s="169"/>
      <c r="G77" s="169"/>
      <c r="H77" s="170"/>
      <c r="I77" s="168"/>
      <c r="J77" s="169"/>
      <c r="K77" s="170"/>
      <c r="L77" s="154"/>
      <c r="M77" s="172"/>
      <c r="N77" s="174"/>
      <c r="O77" s="158"/>
      <c r="P77" s="159"/>
    </row>
    <row r="78" spans="1:16" ht="20.25" customHeight="1" x14ac:dyDescent="0.2">
      <c r="A78" s="167"/>
      <c r="B78" s="167"/>
      <c r="C78" s="168"/>
      <c r="D78" s="169"/>
      <c r="E78" s="169"/>
      <c r="F78" s="169"/>
      <c r="G78" s="169"/>
      <c r="H78" s="170"/>
      <c r="I78" s="168"/>
      <c r="J78" s="169"/>
      <c r="K78" s="170"/>
      <c r="L78" s="154"/>
      <c r="M78" s="172"/>
      <c r="N78" s="174"/>
      <c r="O78" s="158"/>
      <c r="P78" s="159"/>
    </row>
    <row r="79" spans="1:16" ht="20.25" customHeight="1" x14ac:dyDescent="0.2">
      <c r="A79" s="167"/>
      <c r="B79" s="167"/>
      <c r="C79" s="168"/>
      <c r="D79" s="169"/>
      <c r="E79" s="169"/>
      <c r="F79" s="169"/>
      <c r="G79" s="169"/>
      <c r="H79" s="170"/>
      <c r="I79" s="168"/>
      <c r="J79" s="169"/>
      <c r="K79" s="170"/>
      <c r="L79" s="154"/>
      <c r="M79" s="172"/>
      <c r="N79" s="174"/>
      <c r="O79" s="158"/>
      <c r="P79" s="159"/>
    </row>
    <row r="80" spans="1:16" ht="20.25" customHeight="1" x14ac:dyDescent="0.2">
      <c r="A80" s="167"/>
      <c r="B80" s="167"/>
      <c r="C80" s="168"/>
      <c r="D80" s="169"/>
      <c r="E80" s="169"/>
      <c r="F80" s="169"/>
      <c r="G80" s="169"/>
      <c r="H80" s="170"/>
      <c r="I80" s="168"/>
      <c r="J80" s="169"/>
      <c r="K80" s="170"/>
      <c r="L80" s="154"/>
      <c r="M80" s="172"/>
      <c r="N80" s="174"/>
      <c r="O80" s="158"/>
      <c r="P80" s="159"/>
    </row>
    <row r="81" spans="1:16" ht="20.25" customHeight="1" x14ac:dyDescent="0.2">
      <c r="A81" s="167"/>
      <c r="B81" s="167"/>
      <c r="C81" s="168"/>
      <c r="D81" s="169"/>
      <c r="E81" s="169"/>
      <c r="F81" s="169"/>
      <c r="G81" s="169"/>
      <c r="H81" s="170"/>
      <c r="I81" s="168"/>
      <c r="J81" s="169"/>
      <c r="K81" s="170"/>
      <c r="L81" s="154"/>
      <c r="M81" s="172"/>
      <c r="N81" s="174"/>
      <c r="O81" s="158"/>
      <c r="P81" s="159"/>
    </row>
    <row r="82" spans="1:16" ht="20.25" customHeight="1" x14ac:dyDescent="0.2">
      <c r="A82" s="167"/>
      <c r="B82" s="167"/>
      <c r="C82" s="168"/>
      <c r="D82" s="169"/>
      <c r="E82" s="169"/>
      <c r="F82" s="169"/>
      <c r="G82" s="169"/>
      <c r="H82" s="170"/>
      <c r="I82" s="168"/>
      <c r="J82" s="169"/>
      <c r="K82" s="170"/>
      <c r="L82" s="154"/>
      <c r="M82" s="172"/>
      <c r="N82" s="174"/>
      <c r="O82" s="158"/>
      <c r="P82" s="159"/>
    </row>
    <row r="83" spans="1:16" ht="20.25" customHeight="1" x14ac:dyDescent="0.2">
      <c r="A83" s="167"/>
      <c r="B83" s="167"/>
      <c r="C83" s="168"/>
      <c r="D83" s="169"/>
      <c r="E83" s="169"/>
      <c r="F83" s="169"/>
      <c r="G83" s="169"/>
      <c r="H83" s="170"/>
      <c r="I83" s="168"/>
      <c r="J83" s="169"/>
      <c r="K83" s="170"/>
      <c r="L83" s="154"/>
      <c r="M83" s="172"/>
      <c r="N83" s="174"/>
      <c r="O83" s="158"/>
      <c r="P83" s="159"/>
    </row>
    <row r="84" spans="1:16" ht="20.25" customHeight="1" x14ac:dyDescent="0.2">
      <c r="A84" s="167"/>
      <c r="B84" s="167"/>
      <c r="C84" s="168"/>
      <c r="D84" s="169"/>
      <c r="E84" s="169"/>
      <c r="F84" s="169"/>
      <c r="G84" s="169"/>
      <c r="H84" s="170"/>
      <c r="I84" s="168"/>
      <c r="J84" s="169"/>
      <c r="K84" s="170"/>
      <c r="L84" s="154"/>
      <c r="M84" s="172"/>
      <c r="N84" s="174"/>
      <c r="O84" s="158"/>
      <c r="P84" s="159"/>
    </row>
    <row r="85" spans="1:16" ht="20.25" customHeight="1" x14ac:dyDescent="0.2">
      <c r="A85" s="167"/>
      <c r="B85" s="167"/>
      <c r="C85" s="168"/>
      <c r="D85" s="169"/>
      <c r="E85" s="169"/>
      <c r="F85" s="169"/>
      <c r="G85" s="169"/>
      <c r="H85" s="170"/>
      <c r="I85" s="168"/>
      <c r="J85" s="169"/>
      <c r="K85" s="170"/>
      <c r="L85" s="154"/>
      <c r="M85" s="172"/>
      <c r="N85" s="174"/>
      <c r="O85" s="158"/>
      <c r="P85" s="159"/>
    </row>
    <row r="86" spans="1:16" ht="20.25" customHeight="1" x14ac:dyDescent="0.2">
      <c r="A86" s="167"/>
      <c r="B86" s="167"/>
      <c r="C86" s="168"/>
      <c r="D86" s="169"/>
      <c r="E86" s="169"/>
      <c r="F86" s="169"/>
      <c r="G86" s="169"/>
      <c r="H86" s="170"/>
      <c r="I86" s="168"/>
      <c r="J86" s="169"/>
      <c r="K86" s="170"/>
      <c r="L86" s="154"/>
      <c r="M86" s="172"/>
      <c r="N86" s="174"/>
      <c r="O86" s="158"/>
      <c r="P86" s="159"/>
    </row>
    <row r="87" spans="1:16" ht="20.25" customHeight="1" x14ac:dyDescent="0.2">
      <c r="A87" s="167"/>
      <c r="B87" s="167"/>
      <c r="C87" s="168"/>
      <c r="D87" s="169"/>
      <c r="E87" s="169"/>
      <c r="F87" s="169"/>
      <c r="G87" s="169"/>
      <c r="H87" s="170"/>
      <c r="I87" s="168"/>
      <c r="J87" s="169"/>
      <c r="K87" s="170"/>
      <c r="L87" s="154"/>
      <c r="M87" s="172"/>
      <c r="N87" s="174"/>
      <c r="O87" s="158"/>
      <c r="P87" s="159"/>
    </row>
    <row r="88" spans="1:16" ht="20.25" customHeight="1" x14ac:dyDescent="0.2">
      <c r="A88" s="167"/>
      <c r="B88" s="167"/>
      <c r="C88" s="168"/>
      <c r="D88" s="169"/>
      <c r="E88" s="169"/>
      <c r="F88" s="169"/>
      <c r="G88" s="169"/>
      <c r="H88" s="170"/>
      <c r="I88" s="168"/>
      <c r="J88" s="169"/>
      <c r="K88" s="170"/>
      <c r="L88" s="154"/>
      <c r="M88" s="172"/>
      <c r="N88" s="174"/>
      <c r="O88" s="158"/>
      <c r="P88" s="159"/>
    </row>
    <row r="89" spans="1:16" ht="20.25" customHeight="1" x14ac:dyDescent="0.2">
      <c r="A89" s="167"/>
      <c r="B89" s="167"/>
      <c r="C89" s="168"/>
      <c r="D89" s="169"/>
      <c r="E89" s="169"/>
      <c r="F89" s="169"/>
      <c r="G89" s="169"/>
      <c r="H89" s="170"/>
      <c r="I89" s="168"/>
      <c r="J89" s="169"/>
      <c r="K89" s="170"/>
      <c r="L89" s="154"/>
      <c r="M89" s="172"/>
      <c r="N89" s="174"/>
      <c r="O89" s="158"/>
      <c r="P89" s="159"/>
    </row>
    <row r="90" spans="1:16" ht="20.25" customHeight="1" x14ac:dyDescent="0.2">
      <c r="A90" s="167"/>
      <c r="B90" s="167"/>
      <c r="C90" s="168"/>
      <c r="D90" s="169"/>
      <c r="E90" s="169"/>
      <c r="F90" s="169"/>
      <c r="G90" s="169"/>
      <c r="H90" s="170"/>
      <c r="I90" s="168"/>
      <c r="J90" s="169"/>
      <c r="K90" s="170"/>
      <c r="L90" s="154"/>
      <c r="M90" s="172"/>
      <c r="N90" s="174"/>
      <c r="O90" s="158"/>
      <c r="P90" s="159"/>
    </row>
    <row r="91" spans="1:16" ht="20.25" customHeight="1" x14ac:dyDescent="0.2">
      <c r="A91" s="167"/>
      <c r="B91" s="167"/>
      <c r="C91" s="168"/>
      <c r="D91" s="169"/>
      <c r="E91" s="169"/>
      <c r="F91" s="169"/>
      <c r="G91" s="169"/>
      <c r="H91" s="170"/>
      <c r="I91" s="168"/>
      <c r="J91" s="169"/>
      <c r="K91" s="170"/>
      <c r="L91" s="154"/>
      <c r="M91" s="172"/>
      <c r="N91" s="174"/>
      <c r="O91" s="158"/>
      <c r="P91" s="159"/>
    </row>
    <row r="92" spans="1:16" ht="20.25" customHeight="1" x14ac:dyDescent="0.2">
      <c r="A92" s="167"/>
      <c r="B92" s="167"/>
      <c r="C92" s="168"/>
      <c r="D92" s="169"/>
      <c r="E92" s="169"/>
      <c r="F92" s="169"/>
      <c r="G92" s="169"/>
      <c r="H92" s="170"/>
      <c r="I92" s="168"/>
      <c r="J92" s="169"/>
      <c r="K92" s="170"/>
      <c r="L92" s="154"/>
      <c r="M92" s="172"/>
      <c r="N92" s="174"/>
      <c r="O92" s="158"/>
      <c r="P92" s="159"/>
    </row>
    <row r="93" spans="1:16" ht="20.25" customHeight="1" x14ac:dyDescent="0.2">
      <c r="A93" s="167"/>
      <c r="B93" s="167"/>
      <c r="C93" s="168"/>
      <c r="D93" s="169"/>
      <c r="E93" s="169"/>
      <c r="F93" s="169"/>
      <c r="G93" s="169"/>
      <c r="H93" s="170"/>
      <c r="I93" s="168"/>
      <c r="J93" s="169"/>
      <c r="K93" s="170"/>
      <c r="L93" s="154"/>
      <c r="M93" s="172"/>
      <c r="N93" s="174"/>
      <c r="O93" s="158"/>
      <c r="P93" s="159"/>
    </row>
    <row r="94" spans="1:16" ht="20.25" customHeight="1" x14ac:dyDescent="0.2">
      <c r="A94" s="167"/>
      <c r="B94" s="167"/>
      <c r="C94" s="168"/>
      <c r="D94" s="169"/>
      <c r="E94" s="169"/>
      <c r="F94" s="169"/>
      <c r="G94" s="169"/>
      <c r="H94" s="170"/>
      <c r="I94" s="168"/>
      <c r="J94" s="169"/>
      <c r="K94" s="170"/>
      <c r="L94" s="154"/>
      <c r="M94" s="172"/>
      <c r="N94" s="174"/>
      <c r="O94" s="158"/>
      <c r="P94" s="159"/>
    </row>
    <row r="95" spans="1:16" ht="20.25" customHeight="1" x14ac:dyDescent="0.2">
      <c r="A95" s="167"/>
      <c r="B95" s="167"/>
      <c r="C95" s="168"/>
      <c r="D95" s="169"/>
      <c r="E95" s="169"/>
      <c r="F95" s="169"/>
      <c r="G95" s="169"/>
      <c r="H95" s="170"/>
      <c r="I95" s="168"/>
      <c r="J95" s="169"/>
      <c r="K95" s="170"/>
      <c r="L95" s="154"/>
      <c r="M95" s="172"/>
      <c r="N95" s="174"/>
      <c r="O95" s="158"/>
      <c r="P95" s="159"/>
    </row>
    <row r="96" spans="1:16" ht="20.25" customHeight="1" x14ac:dyDescent="0.2">
      <c r="A96" s="167"/>
      <c r="B96" s="167"/>
      <c r="C96" s="168"/>
      <c r="D96" s="169"/>
      <c r="E96" s="169"/>
      <c r="F96" s="169"/>
      <c r="G96" s="169"/>
      <c r="H96" s="170"/>
      <c r="I96" s="168"/>
      <c r="J96" s="169"/>
      <c r="K96" s="170"/>
      <c r="L96" s="154"/>
      <c r="M96" s="172"/>
      <c r="N96" s="174"/>
      <c r="O96" s="158"/>
      <c r="P96" s="159"/>
    </row>
    <row r="97" spans="1:16" ht="20.25" customHeight="1" x14ac:dyDescent="0.2">
      <c r="A97" s="167"/>
      <c r="B97" s="167"/>
      <c r="C97" s="168"/>
      <c r="D97" s="169"/>
      <c r="E97" s="169"/>
      <c r="F97" s="169"/>
      <c r="G97" s="169"/>
      <c r="H97" s="170"/>
      <c r="I97" s="168"/>
      <c r="J97" s="169"/>
      <c r="K97" s="170"/>
      <c r="L97" s="154"/>
      <c r="M97" s="172"/>
      <c r="N97" s="174"/>
      <c r="O97" s="158"/>
      <c r="P97" s="159"/>
    </row>
    <row r="98" spans="1:16" ht="20.25" customHeight="1" x14ac:dyDescent="0.2">
      <c r="A98" s="167"/>
      <c r="B98" s="167"/>
      <c r="C98" s="168"/>
      <c r="D98" s="169"/>
      <c r="E98" s="169"/>
      <c r="F98" s="169"/>
      <c r="G98" s="169"/>
      <c r="H98" s="170"/>
      <c r="I98" s="168"/>
      <c r="J98" s="169"/>
      <c r="K98" s="170"/>
      <c r="L98" s="154"/>
      <c r="M98" s="172"/>
      <c r="N98" s="174"/>
      <c r="O98" s="158"/>
      <c r="P98" s="159"/>
    </row>
    <row r="99" spans="1:16" ht="20.25" customHeight="1" x14ac:dyDescent="0.2">
      <c r="A99" s="167"/>
      <c r="B99" s="167"/>
      <c r="C99" s="168"/>
      <c r="D99" s="169"/>
      <c r="E99" s="169"/>
      <c r="F99" s="169"/>
      <c r="G99" s="169"/>
      <c r="H99" s="170"/>
      <c r="I99" s="168"/>
      <c r="J99" s="169"/>
      <c r="K99" s="170"/>
      <c r="L99" s="154"/>
      <c r="M99" s="172"/>
      <c r="N99" s="174"/>
      <c r="O99" s="158"/>
      <c r="P99" s="159"/>
    </row>
    <row r="100" spans="1:16" ht="20.25" customHeight="1" x14ac:dyDescent="0.2">
      <c r="A100" s="167"/>
      <c r="B100" s="167"/>
      <c r="C100" s="168"/>
      <c r="D100" s="169"/>
      <c r="E100" s="169"/>
      <c r="F100" s="169"/>
      <c r="G100" s="169"/>
      <c r="H100" s="170"/>
      <c r="I100" s="168"/>
      <c r="J100" s="169"/>
      <c r="K100" s="170"/>
      <c r="L100" s="154"/>
      <c r="M100" s="172"/>
      <c r="N100" s="174"/>
      <c r="O100" s="158"/>
      <c r="P100" s="159"/>
    </row>
    <row r="101" spans="1:16" x14ac:dyDescent="0.2">
      <c r="A101" s="167"/>
      <c r="B101" s="167"/>
      <c r="C101" s="168"/>
      <c r="D101" s="169"/>
      <c r="E101" s="169"/>
      <c r="F101" s="169"/>
      <c r="G101" s="169"/>
      <c r="H101" s="170"/>
      <c r="I101" s="168"/>
      <c r="J101" s="169"/>
      <c r="K101" s="170"/>
      <c r="L101" s="154"/>
      <c r="M101" s="172"/>
      <c r="N101" s="174"/>
      <c r="O101" s="158"/>
      <c r="P101" s="159"/>
    </row>
    <row r="102" spans="1:16" x14ac:dyDescent="0.2">
      <c r="A102" s="167"/>
      <c r="B102" s="167"/>
      <c r="C102" s="168"/>
      <c r="D102" s="169"/>
      <c r="E102" s="169"/>
      <c r="F102" s="169"/>
      <c r="G102" s="169"/>
      <c r="H102" s="170"/>
      <c r="I102" s="168"/>
      <c r="J102" s="169"/>
      <c r="K102" s="170"/>
      <c r="L102" s="154"/>
      <c r="M102" s="172"/>
      <c r="N102" s="174"/>
      <c r="O102" s="158"/>
      <c r="P102" s="159"/>
    </row>
    <row r="103" spans="1:16" x14ac:dyDescent="0.2">
      <c r="A103" s="53"/>
      <c r="B103" s="53"/>
      <c r="C103" s="53"/>
      <c r="D103" s="53"/>
      <c r="E103" s="53"/>
      <c r="F103" s="53"/>
      <c r="G103" s="53"/>
      <c r="H103" s="53"/>
      <c r="I103" s="53"/>
      <c r="J103" s="53"/>
      <c r="K103" s="53"/>
      <c r="L103" s="53"/>
      <c r="M103" s="53"/>
      <c r="N103" s="53"/>
      <c r="O103" s="53"/>
      <c r="P103" s="53"/>
    </row>
    <row r="104" spans="1:16" x14ac:dyDescent="0.2">
      <c r="A104" s="53"/>
      <c r="B104" s="53"/>
      <c r="C104" s="53"/>
      <c r="D104" s="53"/>
      <c r="E104" s="53"/>
      <c r="F104" s="53"/>
      <c r="G104" s="53"/>
      <c r="H104" s="53"/>
      <c r="I104" s="53"/>
      <c r="J104" s="53"/>
      <c r="K104" s="53"/>
      <c r="L104" s="53"/>
      <c r="M104" s="53"/>
      <c r="N104" s="53"/>
      <c r="O104" s="53"/>
      <c r="P104" s="53"/>
    </row>
  </sheetData>
  <sheetProtection selectLockedCells="1"/>
  <mergeCells count="433">
    <mergeCell ref="R12:R32"/>
    <mergeCell ref="A100:B100"/>
    <mergeCell ref="C100:H100"/>
    <mergeCell ref="M100:N100"/>
    <mergeCell ref="A101:B101"/>
    <mergeCell ref="C101:H101"/>
    <mergeCell ref="M101:N101"/>
    <mergeCell ref="A102:B102"/>
    <mergeCell ref="C102:H102"/>
    <mergeCell ref="M102:N102"/>
    <mergeCell ref="I100:K100"/>
    <mergeCell ref="I101:K101"/>
    <mergeCell ref="I102:K102"/>
    <mergeCell ref="A97:B97"/>
    <mergeCell ref="C97:H97"/>
    <mergeCell ref="M97:N97"/>
    <mergeCell ref="A98:B98"/>
    <mergeCell ref="C98:H98"/>
    <mergeCell ref="M98:N98"/>
    <mergeCell ref="A99:B99"/>
    <mergeCell ref="C99:H99"/>
    <mergeCell ref="M99:N99"/>
    <mergeCell ref="I97:K97"/>
    <mergeCell ref="I98:K98"/>
    <mergeCell ref="I99:K99"/>
    <mergeCell ref="A94:B94"/>
    <mergeCell ref="C94:H94"/>
    <mergeCell ref="M94:N94"/>
    <mergeCell ref="A95:B95"/>
    <mergeCell ref="C95:H95"/>
    <mergeCell ref="M95:N95"/>
    <mergeCell ref="A96:B96"/>
    <mergeCell ref="C96:H96"/>
    <mergeCell ref="M96:N96"/>
    <mergeCell ref="I94:K94"/>
    <mergeCell ref="I95:K95"/>
    <mergeCell ref="I96:K96"/>
    <mergeCell ref="A91:B91"/>
    <mergeCell ref="C91:H91"/>
    <mergeCell ref="M91:N91"/>
    <mergeCell ref="A92:B92"/>
    <mergeCell ref="C92:H92"/>
    <mergeCell ref="M92:N92"/>
    <mergeCell ref="A93:B93"/>
    <mergeCell ref="C93:H93"/>
    <mergeCell ref="M93:N93"/>
    <mergeCell ref="I91:K91"/>
    <mergeCell ref="I92:K92"/>
    <mergeCell ref="I93:K93"/>
    <mergeCell ref="A88:B88"/>
    <mergeCell ref="C88:H88"/>
    <mergeCell ref="M88:N88"/>
    <mergeCell ref="A89:B89"/>
    <mergeCell ref="C89:H89"/>
    <mergeCell ref="M89:N89"/>
    <mergeCell ref="A90:B90"/>
    <mergeCell ref="C90:H90"/>
    <mergeCell ref="M90:N90"/>
    <mergeCell ref="I88:K88"/>
    <mergeCell ref="I89:K89"/>
    <mergeCell ref="I90:K90"/>
    <mergeCell ref="A85:B85"/>
    <mergeCell ref="C85:H85"/>
    <mergeCell ref="M85:N85"/>
    <mergeCell ref="A86:B86"/>
    <mergeCell ref="C86:H86"/>
    <mergeCell ref="M86:N86"/>
    <mergeCell ref="A87:B87"/>
    <mergeCell ref="C87:H87"/>
    <mergeCell ref="M87:N87"/>
    <mergeCell ref="I85:K85"/>
    <mergeCell ref="I86:K86"/>
    <mergeCell ref="I87:K87"/>
    <mergeCell ref="A82:B82"/>
    <mergeCell ref="C82:H82"/>
    <mergeCell ref="M82:N82"/>
    <mergeCell ref="A83:B83"/>
    <mergeCell ref="C83:H83"/>
    <mergeCell ref="M83:N83"/>
    <mergeCell ref="A84:B84"/>
    <mergeCell ref="C84:H84"/>
    <mergeCell ref="M84:N84"/>
    <mergeCell ref="I82:K82"/>
    <mergeCell ref="I83:K83"/>
    <mergeCell ref="I84:K84"/>
    <mergeCell ref="A79:B79"/>
    <mergeCell ref="C79:H79"/>
    <mergeCell ref="M79:N79"/>
    <mergeCell ref="A80:B80"/>
    <mergeCell ref="C80:H80"/>
    <mergeCell ref="M80:N80"/>
    <mergeCell ref="A81:B81"/>
    <mergeCell ref="C81:H81"/>
    <mergeCell ref="M81:N81"/>
    <mergeCell ref="I79:K79"/>
    <mergeCell ref="I80:K80"/>
    <mergeCell ref="I81:K81"/>
    <mergeCell ref="A76:B76"/>
    <mergeCell ref="C76:H76"/>
    <mergeCell ref="M76:N76"/>
    <mergeCell ref="A77:B77"/>
    <mergeCell ref="C77:H77"/>
    <mergeCell ref="M77:N77"/>
    <mergeCell ref="A78:B78"/>
    <mergeCell ref="C78:H78"/>
    <mergeCell ref="M78:N78"/>
    <mergeCell ref="I76:K76"/>
    <mergeCell ref="I77:K77"/>
    <mergeCell ref="I78:K78"/>
    <mergeCell ref="A73:B73"/>
    <mergeCell ref="C73:H73"/>
    <mergeCell ref="M73:N73"/>
    <mergeCell ref="A74:B74"/>
    <mergeCell ref="C74:H74"/>
    <mergeCell ref="M74:N74"/>
    <mergeCell ref="A75:B75"/>
    <mergeCell ref="C75:H75"/>
    <mergeCell ref="M75:N75"/>
    <mergeCell ref="I73:K73"/>
    <mergeCell ref="I74:K74"/>
    <mergeCell ref="I75:K75"/>
    <mergeCell ref="A70:B70"/>
    <mergeCell ref="C70:H70"/>
    <mergeCell ref="M70:N70"/>
    <mergeCell ref="A71:B71"/>
    <mergeCell ref="C71:H71"/>
    <mergeCell ref="M71:N71"/>
    <mergeCell ref="A72:B72"/>
    <mergeCell ref="C72:H72"/>
    <mergeCell ref="M72:N72"/>
    <mergeCell ref="I70:K70"/>
    <mergeCell ref="I71:K71"/>
    <mergeCell ref="I72:K72"/>
    <mergeCell ref="A67:B67"/>
    <mergeCell ref="C67:H67"/>
    <mergeCell ref="M67:N67"/>
    <mergeCell ref="A68:B68"/>
    <mergeCell ref="C68:H68"/>
    <mergeCell ref="M68:N68"/>
    <mergeCell ref="A69:B69"/>
    <mergeCell ref="C69:H69"/>
    <mergeCell ref="M69:N69"/>
    <mergeCell ref="I67:K67"/>
    <mergeCell ref="I68:K68"/>
    <mergeCell ref="I69:K69"/>
    <mergeCell ref="A64:B64"/>
    <mergeCell ref="C64:H64"/>
    <mergeCell ref="M64:N64"/>
    <mergeCell ref="A65:B65"/>
    <mergeCell ref="C65:H65"/>
    <mergeCell ref="M65:N65"/>
    <mergeCell ref="A66:B66"/>
    <mergeCell ref="C66:H66"/>
    <mergeCell ref="M66:N66"/>
    <mergeCell ref="I64:K64"/>
    <mergeCell ref="I65:K65"/>
    <mergeCell ref="I66:K66"/>
    <mergeCell ref="A61:B61"/>
    <mergeCell ref="C61:H61"/>
    <mergeCell ref="M61:N61"/>
    <mergeCell ref="A62:B62"/>
    <mergeCell ref="C62:H62"/>
    <mergeCell ref="M62:N62"/>
    <mergeCell ref="A63:B63"/>
    <mergeCell ref="C63:H63"/>
    <mergeCell ref="M63:N63"/>
    <mergeCell ref="I61:K61"/>
    <mergeCell ref="I62:K62"/>
    <mergeCell ref="I63:K63"/>
    <mergeCell ref="A58:B58"/>
    <mergeCell ref="C58:H58"/>
    <mergeCell ref="M58:N58"/>
    <mergeCell ref="A59:B59"/>
    <mergeCell ref="C59:H59"/>
    <mergeCell ref="M59:N59"/>
    <mergeCell ref="A60:B60"/>
    <mergeCell ref="C60:H60"/>
    <mergeCell ref="M60:N60"/>
    <mergeCell ref="I58:K58"/>
    <mergeCell ref="I59:K59"/>
    <mergeCell ref="I60:K60"/>
    <mergeCell ref="M54:N54"/>
    <mergeCell ref="A55:B55"/>
    <mergeCell ref="C55:H55"/>
    <mergeCell ref="M55:N55"/>
    <mergeCell ref="A56:B56"/>
    <mergeCell ref="C56:H56"/>
    <mergeCell ref="M56:N56"/>
    <mergeCell ref="A57:B57"/>
    <mergeCell ref="C57:H57"/>
    <mergeCell ref="M57:N57"/>
    <mergeCell ref="I55:K55"/>
    <mergeCell ref="I56:K56"/>
    <mergeCell ref="I57:K57"/>
    <mergeCell ref="M49:N49"/>
    <mergeCell ref="C50:H50"/>
    <mergeCell ref="M50:N50"/>
    <mergeCell ref="C51:H51"/>
    <mergeCell ref="M51:N51"/>
    <mergeCell ref="A52:B52"/>
    <mergeCell ref="C52:H52"/>
    <mergeCell ref="M52:N52"/>
    <mergeCell ref="A53:B53"/>
    <mergeCell ref="C53:H53"/>
    <mergeCell ref="M53:N53"/>
    <mergeCell ref="A1:P1"/>
    <mergeCell ref="K12:M12"/>
    <mergeCell ref="B3:F3"/>
    <mergeCell ref="B4:F4"/>
    <mergeCell ref="B5:F5"/>
    <mergeCell ref="J7:M7"/>
    <mergeCell ref="F12:G12"/>
    <mergeCell ref="G4:H4"/>
    <mergeCell ref="M25:N25"/>
    <mergeCell ref="C6:F6"/>
    <mergeCell ref="C7:F7"/>
    <mergeCell ref="A3:A5"/>
    <mergeCell ref="G5:H5"/>
    <mergeCell ref="A22:B22"/>
    <mergeCell ref="C22:H22"/>
    <mergeCell ref="I22:K22"/>
    <mergeCell ref="C11:E11"/>
    <mergeCell ref="H12:J12"/>
    <mergeCell ref="D12:E12"/>
    <mergeCell ref="B13:E13"/>
    <mergeCell ref="F16:M16"/>
    <mergeCell ref="F17:M17"/>
    <mergeCell ref="E15:M15"/>
    <mergeCell ref="D20:G20"/>
    <mergeCell ref="M27:N27"/>
    <mergeCell ref="A28:B28"/>
    <mergeCell ref="C28:H28"/>
    <mergeCell ref="M28:N28"/>
    <mergeCell ref="A29:B29"/>
    <mergeCell ref="C29:H29"/>
    <mergeCell ref="M29:N29"/>
    <mergeCell ref="A26:B26"/>
    <mergeCell ref="C26:H26"/>
    <mergeCell ref="M26:N26"/>
    <mergeCell ref="M32:N32"/>
    <mergeCell ref="A33:B33"/>
    <mergeCell ref="C33:H33"/>
    <mergeCell ref="M33:N33"/>
    <mergeCell ref="A30:B30"/>
    <mergeCell ref="C30:H30"/>
    <mergeCell ref="M30:N30"/>
    <mergeCell ref="A31:B31"/>
    <mergeCell ref="C31:H31"/>
    <mergeCell ref="M31:N31"/>
    <mergeCell ref="I30:K30"/>
    <mergeCell ref="I31:K31"/>
    <mergeCell ref="I32:K32"/>
    <mergeCell ref="I33:K33"/>
    <mergeCell ref="M36:N36"/>
    <mergeCell ref="A37:B37"/>
    <mergeCell ref="C37:H37"/>
    <mergeCell ref="M37:N37"/>
    <mergeCell ref="A34:B34"/>
    <mergeCell ref="C34:H34"/>
    <mergeCell ref="M34:N34"/>
    <mergeCell ref="A35:B35"/>
    <mergeCell ref="C35:H35"/>
    <mergeCell ref="M35:N35"/>
    <mergeCell ref="I34:K34"/>
    <mergeCell ref="I35:K35"/>
    <mergeCell ref="I36:K36"/>
    <mergeCell ref="I37:K37"/>
    <mergeCell ref="M40:N40"/>
    <mergeCell ref="A41:B41"/>
    <mergeCell ref="C41:H41"/>
    <mergeCell ref="M41:N41"/>
    <mergeCell ref="I41:K41"/>
    <mergeCell ref="A38:B38"/>
    <mergeCell ref="C38:H38"/>
    <mergeCell ref="M38:N38"/>
    <mergeCell ref="A39:B39"/>
    <mergeCell ref="C39:H39"/>
    <mergeCell ref="M39:N39"/>
    <mergeCell ref="I38:K38"/>
    <mergeCell ref="I39:K39"/>
    <mergeCell ref="I40:K40"/>
    <mergeCell ref="M48:N48"/>
    <mergeCell ref="A19:B19"/>
    <mergeCell ref="A46:B46"/>
    <mergeCell ref="C46:H46"/>
    <mergeCell ref="M46:N46"/>
    <mergeCell ref="A47:B47"/>
    <mergeCell ref="C47:H47"/>
    <mergeCell ref="M47:N47"/>
    <mergeCell ref="A44:B44"/>
    <mergeCell ref="C44:H44"/>
    <mergeCell ref="M44:N44"/>
    <mergeCell ref="A45:B45"/>
    <mergeCell ref="C45:H45"/>
    <mergeCell ref="M45:N45"/>
    <mergeCell ref="A42:B42"/>
    <mergeCell ref="C42:H42"/>
    <mergeCell ref="M42:N42"/>
    <mergeCell ref="A43:B43"/>
    <mergeCell ref="C43:H43"/>
    <mergeCell ref="M43:N43"/>
    <mergeCell ref="I42:K42"/>
    <mergeCell ref="I43:K43"/>
    <mergeCell ref="I44:K44"/>
    <mergeCell ref="I45:K45"/>
    <mergeCell ref="I47:K47"/>
    <mergeCell ref="I48:K48"/>
    <mergeCell ref="I49:K49"/>
    <mergeCell ref="I50:K50"/>
    <mergeCell ref="I51:K51"/>
    <mergeCell ref="I52:K52"/>
    <mergeCell ref="I53:K53"/>
    <mergeCell ref="I54:K54"/>
    <mergeCell ref="A48:B48"/>
    <mergeCell ref="C48:H48"/>
    <mergeCell ref="A49:B49"/>
    <mergeCell ref="A50:B50"/>
    <mergeCell ref="A51:B51"/>
    <mergeCell ref="C49:H49"/>
    <mergeCell ref="A54:B54"/>
    <mergeCell ref="C54:H54"/>
    <mergeCell ref="I46:K46"/>
    <mergeCell ref="A40:B40"/>
    <mergeCell ref="C40:H40"/>
    <mergeCell ref="A36:B36"/>
    <mergeCell ref="C36:H36"/>
    <mergeCell ref="A32:B32"/>
    <mergeCell ref="C32:H32"/>
    <mergeCell ref="A25:B25"/>
    <mergeCell ref="C25:H25"/>
    <mergeCell ref="I26:K26"/>
    <mergeCell ref="I25:K25"/>
    <mergeCell ref="I28:K28"/>
    <mergeCell ref="I29:K29"/>
    <mergeCell ref="A27:B27"/>
    <mergeCell ref="C27:H27"/>
    <mergeCell ref="I27:K27"/>
    <mergeCell ref="I20:P20"/>
    <mergeCell ref="D19:P19"/>
    <mergeCell ref="F13:G13"/>
    <mergeCell ref="A23:B23"/>
    <mergeCell ref="C23:H23"/>
    <mergeCell ref="I23:K23"/>
    <mergeCell ref="M23:N23"/>
    <mergeCell ref="A24:B24"/>
    <mergeCell ref="C24:H24"/>
    <mergeCell ref="I24:K24"/>
    <mergeCell ref="M24:N24"/>
    <mergeCell ref="M22:N22"/>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85:P85"/>
    <mergeCell ref="O86:P86"/>
    <mergeCell ref="O87:P87"/>
    <mergeCell ref="O70:P70"/>
    <mergeCell ref="O71:P71"/>
    <mergeCell ref="O72:P72"/>
    <mergeCell ref="O73:P73"/>
    <mergeCell ref="O74:P74"/>
    <mergeCell ref="O75:P75"/>
    <mergeCell ref="O76:P76"/>
    <mergeCell ref="O77:P77"/>
    <mergeCell ref="O78:P78"/>
    <mergeCell ref="G10:N10"/>
    <mergeCell ref="C8:J8"/>
    <mergeCell ref="O97:P97"/>
    <mergeCell ref="O98:P98"/>
    <mergeCell ref="O99:P99"/>
    <mergeCell ref="O100:P100"/>
    <mergeCell ref="O101:P101"/>
    <mergeCell ref="O102:P102"/>
    <mergeCell ref="C10:D10"/>
    <mergeCell ref="O88:P88"/>
    <mergeCell ref="O89:P89"/>
    <mergeCell ref="O90:P90"/>
    <mergeCell ref="O91:P91"/>
    <mergeCell ref="O92:P92"/>
    <mergeCell ref="O93:P93"/>
    <mergeCell ref="O94:P94"/>
    <mergeCell ref="O95:P95"/>
    <mergeCell ref="O96:P96"/>
    <mergeCell ref="O79:P79"/>
    <mergeCell ref="O80:P80"/>
    <mergeCell ref="O81:P81"/>
    <mergeCell ref="O82:P82"/>
    <mergeCell ref="O83:P83"/>
    <mergeCell ref="O84:P84"/>
  </mergeCells>
  <phoneticPr fontId="0" type="noConversion"/>
  <conditionalFormatting sqref="A13 I5 B3 C11 K13:P13 G3 I3 L4:O4 N12:P12">
    <cfRule type="cellIs" dxfId="6" priority="10" operator="equal">
      <formula>0</formula>
    </cfRule>
  </conditionalFormatting>
  <conditionalFormatting sqref="J7">
    <cfRule type="cellIs" dxfId="5" priority="6" operator="equal">
      <formula>0</formula>
    </cfRule>
  </conditionalFormatting>
  <conditionalFormatting sqref="I4">
    <cfRule type="cellIs" dxfId="4" priority="5" operator="equal">
      <formula>0</formula>
    </cfRule>
  </conditionalFormatting>
  <conditionalFormatting sqref="B6:C6 B7:B8">
    <cfRule type="cellIs" dxfId="3" priority="4" operator="equal">
      <formula>0</formula>
    </cfRule>
  </conditionalFormatting>
  <conditionalFormatting sqref="C8">
    <cfRule type="cellIs" dxfId="2" priority="2" operator="equal">
      <formula>0</formula>
    </cfRule>
  </conditionalFormatting>
  <conditionalFormatting sqref="C7">
    <cfRule type="cellIs" dxfId="1" priority="3" operator="equal">
      <formula>0</formula>
    </cfRule>
  </conditionalFormatting>
  <conditionalFormatting sqref="P4">
    <cfRule type="cellIs" dxfId="0" priority="1" operator="equal">
      <formula>0</formula>
    </cfRule>
  </conditionalFormatting>
  <dataValidations count="3">
    <dataValidation showInputMessage="1" showErrorMessage="1" sqref="I2:P2"/>
    <dataValidation type="list" allowBlank="1" showInputMessage="1" showErrorMessage="1" sqref="M25:N102">
      <formula1>ak</formula1>
    </dataValidation>
    <dataValidation type="list" allowBlank="1" showInputMessage="1" showErrorMessage="1" sqref="O23:P102">
      <formula1>$L$4:$P$4</formula1>
    </dataValidation>
  </dataValidations>
  <printOptions horizontalCentered="1" verticalCentered="1"/>
  <pageMargins left="0.39370078740157483" right="0.27559055118110237" top="0.35433070866141736" bottom="0.39370078740157483" header="0.23622047244094491" footer="0.19685039370078741"/>
  <pageSetup paperSize="9" scale="45" fitToHeight="2" orientation="portrait" r:id="rId1"/>
  <headerFooter>
    <oddFooter>&amp;L&amp;D&amp;R&amp;F</oddFooter>
  </headerFooter>
  <drawing r:id="rId2"/>
  <legacyDrawing r:id="rId3"/>
  <controls>
    <mc:AlternateContent xmlns:mc="http://schemas.openxmlformats.org/markup-compatibility/2006">
      <mc:Choice Requires="x14">
        <control shapeId="1044" r:id="rId4" name="CheckBox1">
          <controlPr defaultSize="0" autoLine="0" autoPict="0" r:id="rId5">
            <anchor moveWithCells="1">
              <from>
                <xdr:col>12</xdr:col>
                <xdr:colOff>47625</xdr:colOff>
                <xdr:row>20</xdr:row>
                <xdr:rowOff>104775</xdr:rowOff>
              </from>
              <to>
                <xdr:col>13</xdr:col>
                <xdr:colOff>381000</xdr:colOff>
                <xdr:row>20</xdr:row>
                <xdr:rowOff>419100</xdr:rowOff>
              </to>
            </anchor>
          </controlPr>
        </control>
      </mc:Choice>
      <mc:Fallback>
        <control shapeId="1044" r:id="rId4" name="CheckBox1"/>
      </mc:Fallback>
    </mc:AlternateContent>
    <mc:AlternateContent xmlns:mc="http://schemas.openxmlformats.org/markup-compatibility/2006">
      <mc:Choice Requires="x14">
        <control shapeId="1038" r:id="rId6" name="ComboBox5">
          <controlPr defaultSize="0" print="0" autoLine="0" linkedCell="I2" listFillRange="event1" r:id="rId7">
            <anchor moveWithCells="1">
              <from>
                <xdr:col>6</xdr:col>
                <xdr:colOff>314325</xdr:colOff>
                <xdr:row>0</xdr:row>
                <xdr:rowOff>466725</xdr:rowOff>
              </from>
              <to>
                <xdr:col>15</xdr:col>
                <xdr:colOff>361950</xdr:colOff>
                <xdr:row>1</xdr:row>
                <xdr:rowOff>361950</xdr:rowOff>
              </to>
            </anchor>
          </controlPr>
        </control>
      </mc:Choice>
      <mc:Fallback>
        <control shapeId="1038" r:id="rId6" name="ComboBox5"/>
      </mc:Fallback>
    </mc:AlternateContent>
    <mc:AlternateContent xmlns:mc="http://schemas.openxmlformats.org/markup-compatibility/2006">
      <mc:Choice Requires="x14">
        <control shapeId="1032" r:id="rId8" name="ComboBox3">
          <controlPr defaultSize="0" print="0" autoLine="0" listFillRange="suchennamen" r:id="rId9">
            <anchor moveWithCells="1">
              <from>
                <xdr:col>7</xdr:col>
                <xdr:colOff>285750</xdr:colOff>
                <xdr:row>20</xdr:row>
                <xdr:rowOff>104775</xdr:rowOff>
              </from>
              <to>
                <xdr:col>11</xdr:col>
                <xdr:colOff>9525</xdr:colOff>
                <xdr:row>20</xdr:row>
                <xdr:rowOff>400050</xdr:rowOff>
              </to>
            </anchor>
          </controlPr>
        </control>
      </mc:Choice>
      <mc:Fallback>
        <control shapeId="1032" r:id="rId8" name="ComboBox3"/>
      </mc:Fallback>
    </mc:AlternateContent>
    <mc:AlternateContent xmlns:mc="http://schemas.openxmlformats.org/markup-compatibility/2006">
      <mc:Choice Requires="x14">
        <control shapeId="1028" r:id="rId10" name="ComboBox2">
          <controlPr locked="0" defaultSize="0" print="0" autoLine="0" linkedCell="$C$10" listFillRange="club1" r:id="rId11">
            <anchor moveWithCells="1">
              <from>
                <xdr:col>6</xdr:col>
                <xdr:colOff>0</xdr:colOff>
                <xdr:row>9</xdr:row>
                <xdr:rowOff>57150</xdr:rowOff>
              </from>
              <to>
                <xdr:col>15</xdr:col>
                <xdr:colOff>190500</xdr:colOff>
                <xdr:row>10</xdr:row>
                <xdr:rowOff>57150</xdr:rowOff>
              </to>
            </anchor>
          </controlPr>
        </control>
      </mc:Choice>
      <mc:Fallback>
        <control shapeId="1028" r:id="rId10" name="ComboBox2"/>
      </mc:Fallback>
    </mc:AlternateContent>
    <mc:AlternateContent xmlns:mc="http://schemas.openxmlformats.org/markup-compatibility/2006">
      <mc:Choice Requires="x14">
        <control shapeId="1034" r:id="rId12" name="ComboBox4">
          <controlPr defaultSize="0" autoLine="0" autoPict="0" listFillRange="suchenclubedv" r:id="rId13">
            <anchor moveWithCells="1">
              <from>
                <xdr:col>1</xdr:col>
                <xdr:colOff>238125</xdr:colOff>
                <xdr:row>20</xdr:row>
                <xdr:rowOff>104775</xdr:rowOff>
              </from>
              <to>
                <xdr:col>4</xdr:col>
                <xdr:colOff>104775</xdr:colOff>
                <xdr:row>20</xdr:row>
                <xdr:rowOff>390525</xdr:rowOff>
              </to>
            </anchor>
          </controlPr>
        </control>
      </mc:Choice>
      <mc:Fallback>
        <control shapeId="1034" r:id="rId12" name="ComboBox4"/>
      </mc:Fallback>
    </mc:AlternateContent>
    <mc:AlternateContent xmlns:mc="http://schemas.openxmlformats.org/markup-compatibility/2006">
      <mc:Choice Requires="x14">
        <control shapeId="1035" r:id="rId14" name="CommandButton1">
          <controlPr defaultSize="0" autoLine="0" r:id="rId15">
            <anchor moveWithCells="1">
              <from>
                <xdr:col>16</xdr:col>
                <xdr:colOff>47625</xdr:colOff>
                <xdr:row>0</xdr:row>
                <xdr:rowOff>276225</xdr:rowOff>
              </from>
              <to>
                <xdr:col>17</xdr:col>
                <xdr:colOff>1466850</xdr:colOff>
                <xdr:row>1</xdr:row>
                <xdr:rowOff>76200</xdr:rowOff>
              </to>
            </anchor>
          </controlPr>
        </control>
      </mc:Choice>
      <mc:Fallback>
        <control shapeId="1035" r:id="rId14" name="CommandButton1"/>
      </mc:Fallback>
    </mc:AlternateContent>
    <mc:AlternateContent xmlns:mc="http://schemas.openxmlformats.org/markup-compatibility/2006">
      <mc:Choice Requires="x14">
        <control shapeId="1036" r:id="rId16" name="CommandButton2">
          <controlPr defaultSize="0" autoLine="0" r:id="rId17">
            <anchor moveWithCells="1">
              <from>
                <xdr:col>16</xdr:col>
                <xdr:colOff>47625</xdr:colOff>
                <xdr:row>1</xdr:row>
                <xdr:rowOff>95250</xdr:rowOff>
              </from>
              <to>
                <xdr:col>17</xdr:col>
                <xdr:colOff>1466850</xdr:colOff>
                <xdr:row>1</xdr:row>
                <xdr:rowOff>381000</xdr:rowOff>
              </to>
            </anchor>
          </controlPr>
        </control>
      </mc:Choice>
      <mc:Fallback>
        <control shapeId="1036" r:id="rId16" name="Command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108"/>
  <sheetViews>
    <sheetView tabSelected="1" zoomScaleNormal="100" workbookViewId="0">
      <pane xSplit="1" topLeftCell="H1" activePane="topRight" state="frozenSplit"/>
      <selection activeCell="C24" sqref="C24:H24"/>
      <selection pane="topRight" activeCell="F17" sqref="F17"/>
    </sheetView>
  </sheetViews>
  <sheetFormatPr baseColWidth="10" defaultRowHeight="14.25" x14ac:dyDescent="0.2"/>
  <cols>
    <col min="1" max="1" width="38.25" customWidth="1"/>
    <col min="2" max="2" width="9.25" style="85" bestFit="1" customWidth="1"/>
    <col min="3" max="4" width="28" bestFit="1" customWidth="1"/>
    <col min="5" max="5" width="19.125" bestFit="1" customWidth="1"/>
    <col min="6" max="6" width="14.875" bestFit="1" customWidth="1"/>
    <col min="7" max="7" width="11.5" bestFit="1" customWidth="1"/>
    <col min="8" max="8" width="41.75" customWidth="1"/>
    <col min="9" max="9" width="13.25" customWidth="1"/>
    <col min="10" max="10" width="10.125" style="37" bestFit="1" customWidth="1"/>
    <col min="11" max="12" width="10.125" style="37" customWidth="1"/>
    <col min="13" max="13" width="11.75" customWidth="1"/>
    <col min="14" max="14" width="19.125" style="3" bestFit="1" customWidth="1"/>
    <col min="15" max="16" width="10.5" bestFit="1" customWidth="1"/>
    <col min="17" max="18" width="5.5" bestFit="1" customWidth="1"/>
    <col min="19" max="19" width="5.875" bestFit="1" customWidth="1"/>
    <col min="20" max="20" width="5.5" style="3" bestFit="1" customWidth="1"/>
    <col min="21" max="21" width="5.5" bestFit="1" customWidth="1"/>
    <col min="22" max="22" width="4.25" customWidth="1"/>
    <col min="23" max="25" width="5.5" bestFit="1" customWidth="1"/>
    <col min="26" max="26" width="5.375" bestFit="1" customWidth="1"/>
    <col min="29" max="29" width="31.375" bestFit="1" customWidth="1"/>
  </cols>
  <sheetData>
    <row r="1" spans="1:32" s="3" customFormat="1" x14ac:dyDescent="0.2">
      <c r="B1" s="85" t="s">
        <v>819</v>
      </c>
      <c r="J1" s="37"/>
      <c r="K1" s="37"/>
      <c r="L1" s="37"/>
      <c r="N1" s="38"/>
      <c r="O1" s="38"/>
      <c r="P1" s="38"/>
      <c r="Q1" s="39" t="s">
        <v>679</v>
      </c>
      <c r="R1" s="40"/>
      <c r="S1" s="41"/>
      <c r="T1" s="41"/>
      <c r="U1" s="40"/>
      <c r="V1" s="42" t="s">
        <v>680</v>
      </c>
      <c r="W1" s="43"/>
      <c r="X1" s="44"/>
      <c r="Y1" s="44"/>
      <c r="Z1" s="44"/>
    </row>
    <row r="2" spans="1:32" s="45" customFormat="1" ht="15" x14ac:dyDescent="0.25">
      <c r="A2" s="45" t="s">
        <v>4</v>
      </c>
      <c r="B2" s="86"/>
      <c r="C2" s="45" t="s">
        <v>5</v>
      </c>
      <c r="D2" s="45" t="s">
        <v>8</v>
      </c>
      <c r="E2" s="45" t="s">
        <v>9</v>
      </c>
      <c r="F2" s="45" t="s">
        <v>6</v>
      </c>
      <c r="G2" s="45" t="s">
        <v>17</v>
      </c>
      <c r="H2" s="45" t="s">
        <v>7</v>
      </c>
      <c r="I2" s="45" t="s">
        <v>12</v>
      </c>
      <c r="J2" s="46" t="s">
        <v>16</v>
      </c>
      <c r="K2" s="46" t="s">
        <v>998</v>
      </c>
      <c r="L2" s="46" t="s">
        <v>999</v>
      </c>
      <c r="M2" s="47" t="s">
        <v>68</v>
      </c>
      <c r="N2" s="47" t="s">
        <v>69</v>
      </c>
      <c r="O2" s="45" t="s">
        <v>674</v>
      </c>
      <c r="P2" s="45" t="s">
        <v>675</v>
      </c>
      <c r="Q2" s="45" t="s">
        <v>59</v>
      </c>
      <c r="R2" s="45" t="s">
        <v>60</v>
      </c>
      <c r="S2" s="45" t="s">
        <v>13</v>
      </c>
      <c r="T2" s="45" t="s">
        <v>14</v>
      </c>
      <c r="U2" s="45" t="s">
        <v>15</v>
      </c>
      <c r="V2" s="45" t="s">
        <v>61</v>
      </c>
      <c r="W2" s="45" t="s">
        <v>676</v>
      </c>
      <c r="X2" s="45" t="s">
        <v>677</v>
      </c>
      <c r="Y2" s="45" t="s">
        <v>678</v>
      </c>
      <c r="AA2" s="3" t="s">
        <v>742</v>
      </c>
      <c r="AB2" s="3" t="s">
        <v>743</v>
      </c>
      <c r="AC2" s="3" t="s">
        <v>744</v>
      </c>
      <c r="AF2" s="55"/>
    </row>
    <row r="3" spans="1:32" s="3" customFormat="1" ht="15.75" thickBot="1" x14ac:dyDescent="0.3">
      <c r="A3" s="3" t="s">
        <v>811</v>
      </c>
      <c r="B3" s="87" t="s">
        <v>808</v>
      </c>
      <c r="C3" s="3" t="s">
        <v>750</v>
      </c>
      <c r="D3" s="1" t="s">
        <v>56</v>
      </c>
      <c r="E3" s="82" t="s">
        <v>55</v>
      </c>
      <c r="F3" s="2" t="s">
        <v>806</v>
      </c>
      <c r="G3" s="2"/>
      <c r="H3" s="3" t="s">
        <v>57</v>
      </c>
      <c r="I3" s="149">
        <f>O3-13</f>
        <v>43744</v>
      </c>
      <c r="J3" s="106">
        <v>54</v>
      </c>
      <c r="K3" s="106">
        <v>60</v>
      </c>
      <c r="L3" s="108">
        <v>16</v>
      </c>
      <c r="M3" s="3" t="s">
        <v>1150</v>
      </c>
      <c r="N3" s="3" t="s">
        <v>70</v>
      </c>
      <c r="O3" s="103">
        <v>43757</v>
      </c>
      <c r="P3" s="103">
        <f t="shared" ref="P3:P10" si="0">O3+1</f>
        <v>43758</v>
      </c>
      <c r="Q3" s="116">
        <v>0.375</v>
      </c>
      <c r="R3" s="116">
        <v>0.52083333333333337</v>
      </c>
      <c r="S3" s="116">
        <v>0.66666666666666663</v>
      </c>
      <c r="T3" s="116"/>
      <c r="U3" s="116"/>
      <c r="V3" s="116"/>
      <c r="W3" s="116"/>
      <c r="X3" s="116"/>
      <c r="Y3" s="116"/>
      <c r="Z3" s="116"/>
      <c r="AA3" s="55" t="s">
        <v>745</v>
      </c>
      <c r="AB3" s="55" t="s">
        <v>746</v>
      </c>
      <c r="AC3" s="55" t="s">
        <v>741</v>
      </c>
    </row>
    <row r="4" spans="1:32" s="3" customFormat="1" ht="15.75" thickBot="1" x14ac:dyDescent="0.3">
      <c r="A4" s="3" t="s">
        <v>814</v>
      </c>
      <c r="B4" s="87" t="s">
        <v>810</v>
      </c>
      <c r="C4" s="3" t="s">
        <v>750</v>
      </c>
      <c r="D4" s="1" t="s">
        <v>56</v>
      </c>
      <c r="E4" s="115" t="s">
        <v>55</v>
      </c>
      <c r="F4" s="2" t="s">
        <v>806</v>
      </c>
      <c r="G4" s="2"/>
      <c r="H4" s="3" t="s">
        <v>57</v>
      </c>
      <c r="I4" s="149">
        <f>O4-13</f>
        <v>43758</v>
      </c>
      <c r="J4" s="106">
        <v>36</v>
      </c>
      <c r="K4" s="106">
        <v>40</v>
      </c>
      <c r="L4" s="108">
        <v>18</v>
      </c>
      <c r="M4" s="3" t="s">
        <v>1148</v>
      </c>
      <c r="N4" s="3" t="s">
        <v>682</v>
      </c>
      <c r="O4" s="103">
        <v>43771</v>
      </c>
      <c r="P4" s="103">
        <f t="shared" si="0"/>
        <v>43772</v>
      </c>
      <c r="Q4" s="116">
        <v>0.375</v>
      </c>
      <c r="R4" s="116">
        <v>0.52083333333333337</v>
      </c>
      <c r="S4" s="116">
        <v>0.66666666666666663</v>
      </c>
      <c r="T4" s="116"/>
      <c r="U4" s="116"/>
      <c r="V4" s="116"/>
      <c r="W4" s="116"/>
      <c r="X4" s="116"/>
      <c r="Y4" s="116"/>
      <c r="Z4" s="37"/>
      <c r="AA4" s="55" t="s">
        <v>745</v>
      </c>
      <c r="AB4" s="55" t="s">
        <v>746</v>
      </c>
      <c r="AC4" s="55" t="s">
        <v>741</v>
      </c>
    </row>
    <row r="5" spans="1:32" s="3" customFormat="1" ht="15.75" thickBot="1" x14ac:dyDescent="0.3">
      <c r="A5" s="3" t="s">
        <v>816</v>
      </c>
      <c r="B5" s="87" t="s">
        <v>808</v>
      </c>
      <c r="C5" s="3" t="s">
        <v>805</v>
      </c>
      <c r="D5" s="3" t="s">
        <v>10</v>
      </c>
      <c r="E5" s="150" t="s">
        <v>11</v>
      </c>
      <c r="F5" s="2" t="s">
        <v>807</v>
      </c>
      <c r="G5" s="2"/>
      <c r="H5" s="3" t="s">
        <v>1168</v>
      </c>
      <c r="I5" s="149">
        <f>O5-12</f>
        <v>43829</v>
      </c>
      <c r="J5" s="106">
        <v>54</v>
      </c>
      <c r="K5" s="106">
        <v>60</v>
      </c>
      <c r="L5" s="108">
        <v>22</v>
      </c>
      <c r="M5" s="3" t="s">
        <v>683</v>
      </c>
      <c r="N5" s="3" t="s">
        <v>681</v>
      </c>
      <c r="O5" s="103">
        <v>43841</v>
      </c>
      <c r="P5" s="103">
        <f t="shared" si="0"/>
        <v>43842</v>
      </c>
      <c r="Q5" s="116">
        <v>0.375</v>
      </c>
      <c r="R5" s="116">
        <v>0.57291666666666663</v>
      </c>
      <c r="S5" s="116"/>
      <c r="T5" s="116"/>
      <c r="U5" s="116"/>
      <c r="V5" s="116"/>
      <c r="W5" s="116"/>
      <c r="X5" s="116"/>
      <c r="Y5" s="116"/>
      <c r="Z5" s="37"/>
      <c r="AA5" s="55" t="s">
        <v>745</v>
      </c>
      <c r="AB5" s="55" t="s">
        <v>746</v>
      </c>
      <c r="AC5" s="55" t="s">
        <v>741</v>
      </c>
      <c r="AD5" s="1"/>
      <c r="AE5" s="1"/>
      <c r="AF5" s="1"/>
    </row>
    <row r="6" spans="1:32" s="3" customFormat="1" ht="15.75" thickBot="1" x14ac:dyDescent="0.3">
      <c r="A6" s="3" t="s">
        <v>813</v>
      </c>
      <c r="B6" s="87" t="s">
        <v>809</v>
      </c>
      <c r="C6" s="3" t="s">
        <v>750</v>
      </c>
      <c r="D6" s="1" t="s">
        <v>56</v>
      </c>
      <c r="E6" s="1" t="s">
        <v>55</v>
      </c>
      <c r="F6" s="2" t="s">
        <v>806</v>
      </c>
      <c r="G6" s="2"/>
      <c r="H6" s="3" t="s">
        <v>57</v>
      </c>
      <c r="I6" s="149">
        <f>O6-12</f>
        <v>43850</v>
      </c>
      <c r="J6" s="106">
        <v>18</v>
      </c>
      <c r="K6" s="106">
        <v>20</v>
      </c>
      <c r="L6" s="108">
        <v>32</v>
      </c>
      <c r="M6" s="3" t="s">
        <v>1150</v>
      </c>
      <c r="N6" s="3" t="s">
        <v>681</v>
      </c>
      <c r="O6" s="103">
        <v>43862</v>
      </c>
      <c r="P6" s="103">
        <f t="shared" si="0"/>
        <v>43863</v>
      </c>
      <c r="Q6" s="117">
        <v>0.375</v>
      </c>
      <c r="R6" s="117">
        <v>0.52083333333333337</v>
      </c>
      <c r="S6" s="117">
        <v>0.66666666666666663</v>
      </c>
      <c r="T6" s="116"/>
      <c r="U6" s="116"/>
      <c r="V6" s="116"/>
      <c r="W6" s="116"/>
      <c r="X6" s="116"/>
      <c r="Y6" s="116"/>
      <c r="Z6" s="37"/>
      <c r="AA6" s="55" t="s">
        <v>745</v>
      </c>
      <c r="AB6" s="55" t="s">
        <v>746</v>
      </c>
      <c r="AC6" s="55" t="s">
        <v>741</v>
      </c>
      <c r="AD6" s="55"/>
      <c r="AE6" s="55"/>
    </row>
    <row r="7" spans="1:32" s="1" customFormat="1" ht="15.75" thickBot="1" x14ac:dyDescent="0.3">
      <c r="A7" s="56" t="s">
        <v>818</v>
      </c>
      <c r="B7" s="88" t="s">
        <v>809</v>
      </c>
      <c r="C7" s="3" t="s">
        <v>750</v>
      </c>
      <c r="D7" s="1" t="s">
        <v>56</v>
      </c>
      <c r="E7" s="1" t="s">
        <v>55</v>
      </c>
      <c r="F7" s="2" t="s">
        <v>806</v>
      </c>
      <c r="G7" s="57"/>
      <c r="H7" s="1" t="s">
        <v>57</v>
      </c>
      <c r="I7" s="149">
        <f>O7-12</f>
        <v>43850</v>
      </c>
      <c r="J7" s="107">
        <v>18</v>
      </c>
      <c r="K7" s="107">
        <v>20</v>
      </c>
      <c r="L7" s="109">
        <v>36</v>
      </c>
      <c r="M7" s="3" t="s">
        <v>1150</v>
      </c>
      <c r="N7" s="3" t="s">
        <v>681</v>
      </c>
      <c r="O7" s="103">
        <v>43862</v>
      </c>
      <c r="P7" s="103">
        <f t="shared" si="0"/>
        <v>43863</v>
      </c>
      <c r="Q7" s="117">
        <v>0.375</v>
      </c>
      <c r="R7" s="117">
        <v>0.52083333333333337</v>
      </c>
      <c r="S7" s="117">
        <v>0.66666666666666663</v>
      </c>
      <c r="T7" s="117"/>
      <c r="U7" s="117"/>
      <c r="V7" s="116"/>
      <c r="W7" s="116"/>
      <c r="X7" s="116"/>
      <c r="Y7" s="116"/>
      <c r="Z7" s="59"/>
      <c r="AA7" s="62" t="s">
        <v>745</v>
      </c>
      <c r="AB7" s="62" t="s">
        <v>746</v>
      </c>
      <c r="AC7" s="62" t="s">
        <v>741</v>
      </c>
      <c r="AD7" s="3"/>
      <c r="AE7" s="3"/>
      <c r="AF7" s="3"/>
    </row>
    <row r="8" spans="1:32" s="3" customFormat="1" ht="15.75" thickBot="1" x14ac:dyDescent="0.3">
      <c r="A8" s="3" t="s">
        <v>812</v>
      </c>
      <c r="B8" s="85">
        <v>1</v>
      </c>
      <c r="C8" s="3" t="s">
        <v>1007</v>
      </c>
      <c r="D8" s="1" t="s">
        <v>1008</v>
      </c>
      <c r="E8" s="82" t="s">
        <v>1009</v>
      </c>
      <c r="F8" s="2" t="s">
        <v>1010</v>
      </c>
      <c r="G8" s="2"/>
      <c r="H8" s="114" t="s">
        <v>1167</v>
      </c>
      <c r="I8" s="149">
        <f>O8-13</f>
        <v>43849</v>
      </c>
      <c r="J8" s="106">
        <v>20</v>
      </c>
      <c r="K8" s="106">
        <v>22</v>
      </c>
      <c r="L8" s="108">
        <v>16</v>
      </c>
      <c r="M8" s="3" t="s">
        <v>997</v>
      </c>
      <c r="N8" s="3" t="s">
        <v>681</v>
      </c>
      <c r="O8" s="103">
        <v>43862</v>
      </c>
      <c r="P8" s="103">
        <f t="shared" si="0"/>
        <v>43863</v>
      </c>
      <c r="Q8" s="117">
        <v>0.54166666666666663</v>
      </c>
      <c r="R8" s="116">
        <v>0.66666666666666663</v>
      </c>
      <c r="S8" s="116"/>
      <c r="T8" s="116"/>
      <c r="U8" s="116"/>
      <c r="V8" s="116"/>
      <c r="W8" s="116"/>
      <c r="X8" s="116"/>
      <c r="Y8" s="116"/>
      <c r="Z8" s="37"/>
      <c r="AA8" s="55" t="s">
        <v>745</v>
      </c>
      <c r="AB8" s="55" t="s">
        <v>746</v>
      </c>
      <c r="AC8" s="55" t="s">
        <v>741</v>
      </c>
    </row>
    <row r="9" spans="1:32" s="3" customFormat="1" ht="18.75" customHeight="1" thickBot="1" x14ac:dyDescent="0.3">
      <c r="A9" s="3" t="s">
        <v>815</v>
      </c>
      <c r="B9" s="87" t="s">
        <v>809</v>
      </c>
      <c r="C9" s="3" t="s">
        <v>805</v>
      </c>
      <c r="D9" s="3" t="s">
        <v>10</v>
      </c>
      <c r="E9" s="150" t="s">
        <v>11</v>
      </c>
      <c r="F9" s="2" t="s">
        <v>807</v>
      </c>
      <c r="G9" s="2"/>
      <c r="H9" s="151" t="s">
        <v>1168</v>
      </c>
      <c r="I9" s="149">
        <f>O9-13</f>
        <v>43877</v>
      </c>
      <c r="J9" s="106">
        <v>18</v>
      </c>
      <c r="K9" s="106">
        <v>20</v>
      </c>
      <c r="L9" s="108">
        <v>44</v>
      </c>
      <c r="M9" s="3" t="s">
        <v>683</v>
      </c>
      <c r="N9" s="3" t="s">
        <v>681</v>
      </c>
      <c r="O9" s="103">
        <v>43890</v>
      </c>
      <c r="P9" s="103">
        <f t="shared" si="0"/>
        <v>43891</v>
      </c>
      <c r="Q9" s="116">
        <v>0.375</v>
      </c>
      <c r="R9" s="116">
        <v>0.52777777777777779</v>
      </c>
      <c r="S9" s="116">
        <v>0.68055555555555547</v>
      </c>
      <c r="T9" s="116"/>
      <c r="U9" s="117"/>
      <c r="V9" s="116"/>
      <c r="W9" s="116"/>
      <c r="X9" s="116"/>
      <c r="Y9" s="116"/>
      <c r="Z9" s="37"/>
      <c r="AA9" s="55" t="s">
        <v>745</v>
      </c>
      <c r="AB9" s="55" t="s">
        <v>746</v>
      </c>
      <c r="AC9" s="55" t="s">
        <v>741</v>
      </c>
    </row>
    <row r="10" spans="1:32" s="3" customFormat="1" ht="15.75" thickBot="1" x14ac:dyDescent="0.3">
      <c r="A10" s="4" t="s">
        <v>817</v>
      </c>
      <c r="B10" s="87" t="s">
        <v>810</v>
      </c>
      <c r="C10" s="3" t="s">
        <v>750</v>
      </c>
      <c r="D10" s="1" t="s">
        <v>56</v>
      </c>
      <c r="E10" s="1" t="s">
        <v>55</v>
      </c>
      <c r="F10" s="2" t="s">
        <v>806</v>
      </c>
      <c r="G10" s="2"/>
      <c r="H10" s="3" t="s">
        <v>57</v>
      </c>
      <c r="I10" s="149">
        <f>O10-13</f>
        <v>43898</v>
      </c>
      <c r="J10" s="106">
        <v>36</v>
      </c>
      <c r="K10" s="106">
        <v>40</v>
      </c>
      <c r="L10" s="108">
        <v>22</v>
      </c>
      <c r="M10" s="3" t="s">
        <v>683</v>
      </c>
      <c r="N10" s="3" t="s">
        <v>1149</v>
      </c>
      <c r="O10" s="103">
        <v>43911</v>
      </c>
      <c r="P10" s="103">
        <f t="shared" si="0"/>
        <v>43912</v>
      </c>
      <c r="Q10" s="116">
        <v>0.375</v>
      </c>
      <c r="R10" s="116">
        <v>0.52777777777777779</v>
      </c>
      <c r="S10" s="116">
        <v>0.68055555555555547</v>
      </c>
      <c r="T10" s="116"/>
      <c r="U10" s="116"/>
      <c r="V10" s="116"/>
      <c r="W10" s="116"/>
      <c r="X10" s="116"/>
      <c r="Y10" s="116"/>
      <c r="Z10" s="37"/>
      <c r="AA10" s="55" t="s">
        <v>745</v>
      </c>
      <c r="AB10" s="55" t="s">
        <v>746</v>
      </c>
      <c r="AC10" s="55" t="s">
        <v>741</v>
      </c>
    </row>
    <row r="15" spans="1:32" ht="15.75" thickBot="1" x14ac:dyDescent="0.25">
      <c r="O15" s="103"/>
      <c r="P15" s="103"/>
    </row>
    <row r="19" spans="1:29" s="1" customFormat="1" x14ac:dyDescent="0.2">
      <c r="B19" s="89"/>
      <c r="C19" s="3"/>
      <c r="E19" s="63"/>
      <c r="F19" s="3"/>
      <c r="I19" s="58"/>
      <c r="J19" s="59"/>
      <c r="K19" s="59"/>
      <c r="L19" s="59"/>
      <c r="O19" s="58"/>
      <c r="P19" s="58"/>
      <c r="Q19" s="60"/>
      <c r="R19" s="60"/>
      <c r="S19" s="60"/>
      <c r="T19" s="61"/>
      <c r="U19" s="61"/>
      <c r="V19" s="60"/>
      <c r="AC19" s="62"/>
    </row>
    <row r="20" spans="1:29" s="1" customFormat="1" x14ac:dyDescent="0.2">
      <c r="B20" s="89"/>
      <c r="J20" s="59"/>
      <c r="K20" s="59"/>
      <c r="L20" s="59"/>
    </row>
    <row r="21" spans="1:29" s="1" customFormat="1" x14ac:dyDescent="0.2">
      <c r="B21" s="89"/>
      <c r="J21" s="59"/>
      <c r="K21" s="59"/>
      <c r="L21" s="59"/>
      <c r="N21" s="3"/>
    </row>
    <row r="22" spans="1:29" s="1" customFormat="1" x14ac:dyDescent="0.2">
      <c r="B22" s="89"/>
      <c r="J22" s="59"/>
      <c r="K22" s="59"/>
      <c r="L22" s="59"/>
      <c r="M22" s="3"/>
    </row>
    <row r="23" spans="1:29" s="1" customFormat="1" x14ac:dyDescent="0.2">
      <c r="B23" s="89"/>
      <c r="J23" s="59"/>
      <c r="K23" s="59"/>
      <c r="L23" s="59"/>
    </row>
    <row r="24" spans="1:29" s="1" customFormat="1" x14ac:dyDescent="0.2">
      <c r="B24" s="89"/>
      <c r="J24" s="59" t="s">
        <v>673</v>
      </c>
      <c r="K24" s="59"/>
      <c r="L24" s="59"/>
      <c r="N24" s="3"/>
    </row>
    <row r="25" spans="1:29" s="1" customFormat="1" x14ac:dyDescent="0.2">
      <c r="A25" s="83"/>
      <c r="B25" s="90"/>
      <c r="C25" s="83"/>
      <c r="D25" s="83"/>
      <c r="E25" s="83"/>
      <c r="F25" s="83"/>
      <c r="G25" s="83"/>
      <c r="H25" s="83"/>
      <c r="I25" s="83"/>
      <c r="J25" s="84"/>
      <c r="K25" s="84"/>
      <c r="L25" s="84"/>
      <c r="M25" s="83"/>
      <c r="N25" s="83"/>
      <c r="O25" s="83"/>
      <c r="P25" s="83"/>
    </row>
    <row r="26" spans="1:29" s="1" customFormat="1" x14ac:dyDescent="0.2">
      <c r="B26" s="89"/>
      <c r="J26" s="59"/>
      <c r="K26" s="59"/>
      <c r="L26" s="59"/>
      <c r="N26" s="3"/>
    </row>
    <row r="27" spans="1:29" s="1" customFormat="1" x14ac:dyDescent="0.2">
      <c r="A27" s="83" t="s">
        <v>684</v>
      </c>
      <c r="B27" s="90"/>
      <c r="C27" s="83"/>
      <c r="D27" s="83"/>
      <c r="E27" s="83"/>
      <c r="F27" s="83"/>
      <c r="G27" s="83"/>
      <c r="H27" s="83"/>
      <c r="I27" s="83"/>
      <c r="J27" s="84"/>
      <c r="K27" s="84"/>
      <c r="L27" s="84"/>
      <c r="M27" s="83"/>
      <c r="N27" s="83"/>
      <c r="O27" s="83"/>
    </row>
    <row r="28" spans="1:29" s="1" customFormat="1" ht="15" x14ac:dyDescent="0.25">
      <c r="A28" s="83" t="str">
        <f t="shared" ref="A28:A79" si="1">B29&amp;" "&amp;D29</f>
        <v>8003 BC Darmstadt</v>
      </c>
      <c r="B28" s="110">
        <v>8002</v>
      </c>
      <c r="C28" s="111" t="s">
        <v>20</v>
      </c>
      <c r="D28" s="111" t="s">
        <v>737</v>
      </c>
      <c r="E28" s="83"/>
      <c r="F28" s="83"/>
      <c r="G28" s="83"/>
      <c r="H28" s="83"/>
      <c r="I28" s="83"/>
      <c r="J28" s="84"/>
      <c r="K28" s="84"/>
      <c r="L28" s="84"/>
      <c r="M28" s="83" t="s">
        <v>1163</v>
      </c>
      <c r="N28" s="83"/>
      <c r="O28" s="83"/>
      <c r="P28" s="83"/>
    </row>
    <row r="29" spans="1:29" s="1" customFormat="1" ht="15" x14ac:dyDescent="0.25">
      <c r="A29" s="83" t="str">
        <f t="shared" si="1"/>
        <v>8004 BSV Dieburg</v>
      </c>
      <c r="B29" s="110">
        <v>8003</v>
      </c>
      <c r="C29" s="111" t="s">
        <v>21</v>
      </c>
      <c r="D29" s="111" t="s">
        <v>686</v>
      </c>
      <c r="M29" s="83" t="s">
        <v>1163</v>
      </c>
    </row>
    <row r="30" spans="1:29" s="1" customFormat="1" ht="15" x14ac:dyDescent="0.25">
      <c r="A30" s="83" t="str">
        <f t="shared" si="1"/>
        <v>8005 BC Eberstadt</v>
      </c>
      <c r="B30" s="110">
        <v>8004</v>
      </c>
      <c r="C30" s="111" t="s">
        <v>22</v>
      </c>
      <c r="D30" s="111" t="s">
        <v>687</v>
      </c>
      <c r="M30" s="83" t="s">
        <v>1163</v>
      </c>
    </row>
    <row r="31" spans="1:29" s="1" customFormat="1" ht="15" x14ac:dyDescent="0.25">
      <c r="A31" s="83" t="str">
        <f t="shared" si="1"/>
        <v>8007 BC 2000 Aschaffenburg</v>
      </c>
      <c r="B31" s="110">
        <v>8005</v>
      </c>
      <c r="C31" s="111" t="s">
        <v>23</v>
      </c>
      <c r="D31" s="111" t="s">
        <v>688</v>
      </c>
      <c r="E31" s="83"/>
      <c r="F31" s="83"/>
      <c r="G31" s="83"/>
      <c r="H31" s="83"/>
      <c r="I31" s="83"/>
      <c r="J31" s="83"/>
      <c r="K31" s="83"/>
      <c r="L31" s="83"/>
      <c r="M31" s="83" t="s">
        <v>1163</v>
      </c>
      <c r="N31" s="83"/>
      <c r="O31" s="83"/>
      <c r="P31" s="83"/>
    </row>
    <row r="32" spans="1:29" s="1" customFormat="1" ht="15" x14ac:dyDescent="0.25">
      <c r="A32" s="83" t="str">
        <f t="shared" si="1"/>
        <v>8009 ABV Frankfurt</v>
      </c>
      <c r="B32" s="112">
        <v>8007</v>
      </c>
      <c r="C32" s="113" t="s">
        <v>24</v>
      </c>
      <c r="D32" s="113" t="s">
        <v>690</v>
      </c>
      <c r="E32" s="83"/>
      <c r="F32" s="83"/>
      <c r="G32" s="83"/>
      <c r="H32" s="83"/>
      <c r="I32" s="83"/>
      <c r="J32" s="83"/>
      <c r="K32" s="83"/>
      <c r="L32" s="83"/>
      <c r="M32" s="83" t="s">
        <v>1163</v>
      </c>
      <c r="N32" s="83"/>
      <c r="O32" s="83"/>
    </row>
    <row r="33" spans="1:18" s="1" customFormat="1" ht="15" x14ac:dyDescent="0.25">
      <c r="A33" s="83" t="str">
        <f t="shared" si="1"/>
        <v>8010 BC Bad Hersfeld</v>
      </c>
      <c r="B33" s="110">
        <v>8009</v>
      </c>
      <c r="C33" s="111" t="s">
        <v>25</v>
      </c>
      <c r="D33" s="111" t="s">
        <v>25</v>
      </c>
      <c r="E33" s="83"/>
      <c r="F33" s="83"/>
      <c r="G33" s="83"/>
      <c r="H33" s="83"/>
      <c r="I33" s="83"/>
      <c r="J33" s="83"/>
      <c r="K33" s="83"/>
      <c r="L33" s="83"/>
      <c r="M33" s="83" t="s">
        <v>1163</v>
      </c>
      <c r="N33" s="83"/>
      <c r="O33" s="83"/>
      <c r="P33" s="83"/>
      <c r="Q33" s="83"/>
      <c r="R33" s="83"/>
    </row>
    <row r="34" spans="1:18" s="1" customFormat="1" ht="15" x14ac:dyDescent="0.25">
      <c r="A34" s="83" t="str">
        <f t="shared" si="1"/>
        <v>8011 Cosmos Wiesbaden</v>
      </c>
      <c r="B34" s="110">
        <v>8010</v>
      </c>
      <c r="C34" s="111" t="s">
        <v>26</v>
      </c>
      <c r="D34" s="111" t="s">
        <v>26</v>
      </c>
      <c r="E34" s="83"/>
      <c r="F34" s="83"/>
      <c r="G34" s="83"/>
      <c r="H34" s="83"/>
      <c r="I34" s="83"/>
      <c r="J34" s="83"/>
      <c r="K34" s="83"/>
      <c r="L34" s="83"/>
      <c r="M34" s="83"/>
      <c r="N34" s="83"/>
      <c r="O34" s="83"/>
      <c r="P34" s="83"/>
    </row>
    <row r="35" spans="1:18" s="1" customFormat="1" ht="15" x14ac:dyDescent="0.25">
      <c r="A35" s="83" t="str">
        <f t="shared" si="1"/>
        <v>8019 BSV Oberrad</v>
      </c>
      <c r="B35" s="110">
        <v>8011</v>
      </c>
      <c r="C35" s="111" t="s">
        <v>27</v>
      </c>
      <c r="D35" s="111" t="s">
        <v>693</v>
      </c>
      <c r="E35" s="83"/>
      <c r="F35" s="83"/>
      <c r="G35" s="83"/>
      <c r="H35" s="83"/>
      <c r="I35" s="83"/>
      <c r="J35" s="83"/>
      <c r="K35" s="83"/>
      <c r="L35" s="83"/>
      <c r="M35" s="83"/>
      <c r="N35" s="83"/>
      <c r="O35" s="83"/>
      <c r="P35" s="83"/>
      <c r="Q35" s="83"/>
      <c r="R35" s="83"/>
    </row>
    <row r="36" spans="1:18" s="1" customFormat="1" ht="15" x14ac:dyDescent="0.25">
      <c r="A36" s="83" t="str">
        <f t="shared" si="1"/>
        <v>8024 Finale Kassel</v>
      </c>
      <c r="B36" s="110">
        <v>8019</v>
      </c>
      <c r="C36" s="111" t="s">
        <v>28</v>
      </c>
      <c r="D36" s="111" t="s">
        <v>699</v>
      </c>
      <c r="E36" s="83"/>
      <c r="F36" s="83"/>
      <c r="G36" s="83"/>
      <c r="H36" s="83"/>
      <c r="I36" s="83"/>
      <c r="J36" s="83"/>
      <c r="K36" s="83"/>
      <c r="L36" s="83"/>
      <c r="M36" s="83"/>
      <c r="N36" s="83"/>
      <c r="O36" s="83"/>
      <c r="P36" s="83"/>
      <c r="Q36" s="83"/>
      <c r="R36" s="83"/>
    </row>
    <row r="37" spans="1:18" s="1" customFormat="1" ht="15" x14ac:dyDescent="0.25">
      <c r="A37" s="83" t="str">
        <f t="shared" si="1"/>
        <v>8025 BC Langen 83</v>
      </c>
      <c r="B37" s="112">
        <v>8024</v>
      </c>
      <c r="C37" s="113" t="s">
        <v>29</v>
      </c>
      <c r="D37" s="113" t="s">
        <v>700</v>
      </c>
      <c r="E37" s="83"/>
      <c r="F37" s="83"/>
      <c r="G37" s="83"/>
      <c r="H37" s="83"/>
      <c r="I37" s="83"/>
      <c r="J37" s="83"/>
      <c r="K37" s="83"/>
      <c r="L37" s="83"/>
      <c r="M37" s="83"/>
      <c r="N37" s="83"/>
      <c r="O37" s="83"/>
      <c r="P37" s="83"/>
    </row>
    <row r="38" spans="1:18" s="1" customFormat="1" ht="15" x14ac:dyDescent="0.25">
      <c r="A38" s="83" t="str">
        <f t="shared" si="1"/>
        <v>8026 BC Nord West Ffm</v>
      </c>
      <c r="B38" s="110">
        <v>8025</v>
      </c>
      <c r="C38" s="111" t="s">
        <v>30</v>
      </c>
      <c r="D38" s="111" t="s">
        <v>702</v>
      </c>
    </row>
    <row r="39" spans="1:18" s="1" customFormat="1" ht="15" x14ac:dyDescent="0.25">
      <c r="A39" s="83" t="str">
        <f t="shared" si="1"/>
        <v>8027 BV 1987 Frankfurt</v>
      </c>
      <c r="B39" s="110">
        <v>8026</v>
      </c>
      <c r="C39" s="111" t="s">
        <v>31</v>
      </c>
      <c r="D39" s="111" t="s">
        <v>703</v>
      </c>
      <c r="E39" s="83"/>
      <c r="F39" s="83"/>
      <c r="G39" s="83"/>
      <c r="H39" s="83"/>
      <c r="I39" s="83"/>
      <c r="J39" s="83"/>
      <c r="K39" s="83"/>
      <c r="L39" s="83"/>
      <c r="M39" s="83"/>
      <c r="N39" s="83"/>
      <c r="O39" s="83"/>
      <c r="P39" s="83"/>
      <c r="Q39" s="83"/>
      <c r="R39" s="83"/>
    </row>
    <row r="40" spans="1:18" s="1" customFormat="1" ht="15" x14ac:dyDescent="0.25">
      <c r="A40" s="83" t="str">
        <f t="shared" si="1"/>
        <v>8028 BV 77 Frankfurt</v>
      </c>
      <c r="B40" s="110">
        <v>8027</v>
      </c>
      <c r="C40" s="111" t="s">
        <v>32</v>
      </c>
      <c r="D40" s="111" t="s">
        <v>32</v>
      </c>
      <c r="E40" s="83"/>
      <c r="F40" s="83"/>
      <c r="G40" s="83"/>
      <c r="H40" s="83"/>
      <c r="I40" s="83"/>
      <c r="J40" s="83"/>
      <c r="K40" s="83"/>
      <c r="L40" s="83"/>
      <c r="M40" s="83"/>
      <c r="N40" s="83"/>
      <c r="O40" s="83"/>
      <c r="P40" s="83"/>
      <c r="Q40" s="83"/>
      <c r="R40" s="83"/>
    </row>
    <row r="41" spans="1:18" s="1" customFormat="1" ht="15" x14ac:dyDescent="0.25">
      <c r="A41" s="83" t="str">
        <f t="shared" si="1"/>
        <v>8030 Phönix Frankfurt</v>
      </c>
      <c r="B41" s="110">
        <v>8028</v>
      </c>
      <c r="C41" s="111" t="s">
        <v>33</v>
      </c>
      <c r="D41" s="111" t="s">
        <v>33</v>
      </c>
    </row>
    <row r="42" spans="1:18" s="1" customFormat="1" ht="15" x14ac:dyDescent="0.25">
      <c r="A42" s="83" t="str">
        <f t="shared" si="1"/>
        <v>8031 BC Blau-Gelb Frankfurt</v>
      </c>
      <c r="B42" s="112">
        <v>8030</v>
      </c>
      <c r="C42" s="113" t="s">
        <v>34</v>
      </c>
      <c r="D42" s="113" t="s">
        <v>706</v>
      </c>
      <c r="E42" s="83"/>
      <c r="F42" s="83"/>
      <c r="G42" s="83"/>
      <c r="H42" s="83"/>
      <c r="I42" s="83"/>
      <c r="J42" s="83"/>
      <c r="K42" s="83"/>
      <c r="L42" s="83"/>
      <c r="M42" s="83"/>
      <c r="N42" s="83"/>
      <c r="O42" s="83"/>
      <c r="P42" s="83"/>
      <c r="Q42" s="83"/>
      <c r="R42" s="83"/>
    </row>
    <row r="43" spans="1:18" s="1" customFormat="1" ht="15" x14ac:dyDescent="0.25">
      <c r="A43" s="83" t="str">
        <f t="shared" si="1"/>
        <v>8032 I-Bahn SC 34 Ffm</v>
      </c>
      <c r="B43" s="110">
        <v>8031</v>
      </c>
      <c r="C43" s="111" t="s">
        <v>35</v>
      </c>
      <c r="D43" s="111" t="s">
        <v>709</v>
      </c>
      <c r="E43" s="83"/>
      <c r="F43" s="83"/>
      <c r="G43" s="83"/>
      <c r="H43" s="83"/>
      <c r="I43" s="83"/>
      <c r="J43" s="83"/>
      <c r="K43" s="83"/>
      <c r="L43" s="83"/>
      <c r="M43" s="83"/>
      <c r="N43" s="83"/>
      <c r="O43" s="83"/>
      <c r="P43" s="83"/>
    </row>
    <row r="44" spans="1:18" s="1" customFormat="1" ht="15" x14ac:dyDescent="0.25">
      <c r="A44" s="83" t="str">
        <f t="shared" si="1"/>
        <v>8033 SBV</v>
      </c>
      <c r="B44" s="110">
        <v>8032</v>
      </c>
      <c r="C44" s="111" t="s">
        <v>36</v>
      </c>
      <c r="D44" s="111" t="s">
        <v>710</v>
      </c>
    </row>
    <row r="45" spans="1:18" s="1" customFormat="1" ht="15" x14ac:dyDescent="0.25">
      <c r="A45" s="83" t="str">
        <f t="shared" si="1"/>
        <v>8036 BV Frankfurt Süd</v>
      </c>
      <c r="B45" s="110">
        <v>8033</v>
      </c>
      <c r="C45" s="111" t="s">
        <v>36</v>
      </c>
      <c r="D45" s="111" t="s">
        <v>711</v>
      </c>
      <c r="E45" s="83"/>
      <c r="F45" s="83"/>
      <c r="G45" s="83"/>
      <c r="H45" s="83"/>
      <c r="I45" s="83"/>
      <c r="J45" s="83"/>
      <c r="K45" s="83"/>
      <c r="L45" s="83"/>
      <c r="M45" s="83"/>
      <c r="N45" s="83"/>
      <c r="O45" s="83"/>
      <c r="P45" s="83"/>
      <c r="Q45" s="83"/>
      <c r="R45" s="83"/>
    </row>
    <row r="46" spans="1:18" s="1" customFormat="1" ht="15" x14ac:dyDescent="0.25">
      <c r="A46" s="83" t="str">
        <f t="shared" si="1"/>
        <v>8037 BC 2005 Frankfurt</v>
      </c>
      <c r="B46" s="110">
        <v>8036</v>
      </c>
      <c r="C46" s="111" t="s">
        <v>37</v>
      </c>
      <c r="D46" s="111" t="s">
        <v>37</v>
      </c>
      <c r="E46" s="83"/>
      <c r="F46" s="83"/>
      <c r="G46" s="83"/>
      <c r="H46" s="83"/>
      <c r="I46" s="83"/>
      <c r="J46" s="83"/>
      <c r="K46" s="83"/>
      <c r="L46" s="83"/>
      <c r="M46" s="83"/>
      <c r="N46" s="83"/>
      <c r="O46" s="83"/>
      <c r="P46" s="83"/>
    </row>
    <row r="47" spans="1:18" s="1" customFormat="1" ht="15" x14ac:dyDescent="0.25">
      <c r="A47" s="83" t="str">
        <f t="shared" si="1"/>
        <v>8038 BC Höchst</v>
      </c>
      <c r="B47" s="112">
        <v>8037</v>
      </c>
      <c r="C47" s="113" t="s">
        <v>38</v>
      </c>
      <c r="D47" s="113" t="s">
        <v>713</v>
      </c>
      <c r="E47" s="83"/>
      <c r="F47" s="83"/>
      <c r="G47" s="83"/>
      <c r="H47" s="83"/>
      <c r="I47" s="83"/>
      <c r="J47" s="83"/>
      <c r="K47" s="83"/>
      <c r="L47" s="83"/>
      <c r="M47" s="83"/>
      <c r="N47" s="83"/>
      <c r="O47" s="83"/>
    </row>
    <row r="48" spans="1:18" s="1" customFormat="1" ht="15" x14ac:dyDescent="0.25">
      <c r="A48" s="83" t="str">
        <f t="shared" si="1"/>
        <v>8039 BC Mühlheim</v>
      </c>
      <c r="B48" s="110">
        <v>8038</v>
      </c>
      <c r="C48" s="111" t="s">
        <v>39</v>
      </c>
      <c r="D48" s="111" t="s">
        <v>722</v>
      </c>
      <c r="E48" s="83"/>
      <c r="F48" s="83"/>
      <c r="G48" s="83"/>
      <c r="H48" s="83"/>
      <c r="I48" s="83"/>
      <c r="J48" s="83"/>
      <c r="K48" s="83"/>
      <c r="L48" s="83"/>
      <c r="M48" s="83"/>
      <c r="N48" s="83"/>
      <c r="O48" s="83"/>
      <c r="P48" s="83"/>
      <c r="Q48" s="83"/>
      <c r="R48" s="83"/>
    </row>
    <row r="49" spans="1:18" s="1" customFormat="1" ht="15" x14ac:dyDescent="0.25">
      <c r="A49" s="83" t="str">
        <f t="shared" si="1"/>
        <v>8041 BC Devils</v>
      </c>
      <c r="B49" s="110">
        <v>8039</v>
      </c>
      <c r="C49" s="111" t="s">
        <v>40</v>
      </c>
      <c r="D49" s="111" t="s">
        <v>723</v>
      </c>
      <c r="E49" s="83"/>
      <c r="F49" s="83"/>
      <c r="G49" s="83"/>
      <c r="H49" s="83"/>
      <c r="I49" s="83"/>
      <c r="J49" s="83"/>
      <c r="K49" s="83"/>
      <c r="L49" s="83"/>
      <c r="M49" s="83"/>
      <c r="N49" s="83"/>
      <c r="O49" s="83"/>
      <c r="P49" s="83"/>
    </row>
    <row r="50" spans="1:18" s="1" customFormat="1" ht="15" x14ac:dyDescent="0.25">
      <c r="A50" s="83" t="str">
        <f t="shared" si="1"/>
        <v>8042 BV Oranje Frankfurt</v>
      </c>
      <c r="B50" s="110">
        <v>8041</v>
      </c>
      <c r="C50" s="111" t="s">
        <v>41</v>
      </c>
      <c r="D50" s="111" t="s">
        <v>724</v>
      </c>
      <c r="E50" s="83"/>
      <c r="F50" s="83"/>
      <c r="G50" s="83"/>
      <c r="H50" s="83"/>
      <c r="I50" s="83"/>
      <c r="J50" s="83"/>
      <c r="K50" s="83"/>
      <c r="L50" s="83"/>
      <c r="M50" s="83"/>
      <c r="N50" s="83"/>
      <c r="O50" s="83"/>
      <c r="P50" s="83"/>
      <c r="Q50" s="83"/>
      <c r="R50" s="83"/>
    </row>
    <row r="51" spans="1:18" s="1" customFormat="1" ht="15" x14ac:dyDescent="0.25">
      <c r="A51" s="83" t="str">
        <f t="shared" si="1"/>
        <v>8044 BC Rebstock Ffm</v>
      </c>
      <c r="B51" s="110">
        <v>8042</v>
      </c>
      <c r="C51" s="111" t="s">
        <v>42</v>
      </c>
      <c r="D51" s="111" t="s">
        <v>42</v>
      </c>
      <c r="E51" s="83"/>
      <c r="F51" s="83"/>
      <c r="G51" s="83"/>
      <c r="H51" s="83"/>
      <c r="I51" s="83"/>
      <c r="J51" s="83"/>
      <c r="K51" s="83"/>
      <c r="L51" s="83"/>
      <c r="M51" s="83"/>
      <c r="N51" s="83"/>
      <c r="O51" s="83"/>
      <c r="P51" s="83"/>
      <c r="Q51" s="83"/>
      <c r="R51" s="83"/>
    </row>
    <row r="52" spans="1:18" s="1" customFormat="1" ht="15" x14ac:dyDescent="0.25">
      <c r="A52" s="83" t="str">
        <f t="shared" si="1"/>
        <v>8045 BV Römer Frankfurt</v>
      </c>
      <c r="B52" s="112">
        <v>8044</v>
      </c>
      <c r="C52" s="113" t="s">
        <v>43</v>
      </c>
      <c r="D52" s="113" t="s">
        <v>725</v>
      </c>
      <c r="E52" s="83"/>
      <c r="F52" s="83"/>
      <c r="G52" s="83"/>
      <c r="H52" s="83"/>
      <c r="I52" s="83"/>
      <c r="J52" s="83"/>
      <c r="K52" s="83"/>
      <c r="L52" s="83"/>
      <c r="M52" s="83"/>
      <c r="N52" s="83"/>
      <c r="O52" s="83"/>
      <c r="P52" s="83"/>
    </row>
    <row r="53" spans="1:18" s="1" customFormat="1" ht="15" x14ac:dyDescent="0.25">
      <c r="A53" s="83" t="str">
        <f t="shared" si="1"/>
        <v>8047 FSV Frankfurt</v>
      </c>
      <c r="B53" s="110">
        <v>8045</v>
      </c>
      <c r="C53" s="111" t="s">
        <v>44</v>
      </c>
      <c r="D53" s="111" t="s">
        <v>44</v>
      </c>
    </row>
    <row r="54" spans="1:18" s="1" customFormat="1" ht="15" x14ac:dyDescent="0.25">
      <c r="A54" s="83" t="str">
        <f t="shared" si="1"/>
        <v>8048 FTG-BC Frankfurt</v>
      </c>
      <c r="B54" s="110">
        <v>8047</v>
      </c>
      <c r="C54" s="111" t="s">
        <v>45</v>
      </c>
      <c r="D54" s="111" t="s">
        <v>45</v>
      </c>
      <c r="E54" s="83"/>
      <c r="F54" s="83"/>
      <c r="G54" s="83"/>
      <c r="H54" s="83"/>
      <c r="I54" s="83"/>
      <c r="J54" s="83"/>
      <c r="K54" s="83"/>
      <c r="L54" s="83"/>
      <c r="M54" s="83"/>
      <c r="N54" s="83"/>
      <c r="O54" s="83"/>
      <c r="P54" s="83"/>
      <c r="Q54" s="83"/>
      <c r="R54" s="83"/>
    </row>
    <row r="55" spans="1:18" s="1" customFormat="1" ht="15" x14ac:dyDescent="0.25">
      <c r="A55" s="83" t="str">
        <f t="shared" si="1"/>
        <v>8050 BC 83 Kelsterbach</v>
      </c>
      <c r="B55" s="110">
        <v>8048</v>
      </c>
      <c r="C55" s="111" t="s">
        <v>46</v>
      </c>
      <c r="D55" s="111" t="s">
        <v>730</v>
      </c>
      <c r="E55" s="83"/>
      <c r="F55" s="83"/>
      <c r="G55" s="83"/>
      <c r="H55" s="83"/>
      <c r="I55" s="83"/>
      <c r="J55" s="83"/>
      <c r="K55" s="83"/>
      <c r="L55" s="83"/>
      <c r="M55" s="83"/>
      <c r="N55" s="83"/>
      <c r="O55" s="83"/>
      <c r="P55" s="83"/>
      <c r="Q55" s="83"/>
      <c r="R55" s="83"/>
    </row>
    <row r="56" spans="1:18" s="1" customFormat="1" ht="15" x14ac:dyDescent="0.25">
      <c r="A56" s="83" t="str">
        <f t="shared" si="1"/>
        <v>8053 Mainhattan Bowlers Ffm</v>
      </c>
      <c r="B56" s="110">
        <v>8050</v>
      </c>
      <c r="C56" s="111" t="s">
        <v>47</v>
      </c>
      <c r="D56" s="111" t="s">
        <v>732</v>
      </c>
    </row>
    <row r="57" spans="1:18" s="1" customFormat="1" ht="15" x14ac:dyDescent="0.25">
      <c r="A57" s="83" t="str">
        <f t="shared" si="1"/>
        <v>8054 SW Friedberg</v>
      </c>
      <c r="B57" s="112">
        <v>8053</v>
      </c>
      <c r="C57" s="113" t="s">
        <v>1001</v>
      </c>
      <c r="D57" s="113" t="s">
        <v>1001</v>
      </c>
      <c r="E57" s="83"/>
      <c r="F57" s="83"/>
      <c r="G57" s="83"/>
      <c r="H57" s="83"/>
      <c r="I57" s="83"/>
      <c r="J57" s="83"/>
      <c r="K57" s="83"/>
      <c r="L57" s="83"/>
      <c r="M57" s="83"/>
      <c r="N57" s="83"/>
      <c r="O57" s="83"/>
      <c r="P57" s="83"/>
      <c r="Q57" s="83"/>
      <c r="R57" s="83"/>
    </row>
    <row r="58" spans="1:18" s="1" customFormat="1" ht="15" x14ac:dyDescent="0.25">
      <c r="A58" s="83" t="str">
        <f t="shared" si="1"/>
        <v>8069 BC Wiesbaden</v>
      </c>
      <c r="B58" s="110">
        <v>8054</v>
      </c>
      <c r="C58" s="111" t="s">
        <v>49</v>
      </c>
      <c r="D58" s="111" t="s">
        <v>739</v>
      </c>
      <c r="E58" s="83"/>
      <c r="F58" s="83"/>
      <c r="G58" s="83"/>
      <c r="H58" s="83"/>
      <c r="I58" s="83"/>
      <c r="J58" s="83"/>
      <c r="K58" s="83"/>
      <c r="L58" s="83"/>
      <c r="M58" s="83"/>
      <c r="N58" s="83"/>
      <c r="O58" s="83"/>
      <c r="P58" s="83"/>
    </row>
    <row r="59" spans="1:18" s="1" customFormat="1" ht="15" x14ac:dyDescent="0.25">
      <c r="A59" s="83" t="str">
        <f t="shared" si="1"/>
        <v>8072 Bowlingsportclub Bensheim 08 e.V</v>
      </c>
      <c r="B59" s="110">
        <v>8069</v>
      </c>
      <c r="C59" s="111" t="s">
        <v>50</v>
      </c>
      <c r="D59" s="111" t="s">
        <v>696</v>
      </c>
    </row>
    <row r="60" spans="1:18" s="1" customFormat="1" ht="15" x14ac:dyDescent="0.25">
      <c r="A60" s="83" t="str">
        <f t="shared" si="1"/>
        <v>8073 Citystrikers</v>
      </c>
      <c r="B60" s="110">
        <v>8072</v>
      </c>
      <c r="C60" s="111" t="s">
        <v>51</v>
      </c>
      <c r="D60" s="111" t="s">
        <v>51</v>
      </c>
      <c r="E60" s="83"/>
      <c r="F60" s="83"/>
      <c r="G60" s="83"/>
      <c r="H60" s="83"/>
      <c r="I60" s="83"/>
      <c r="J60" s="83"/>
      <c r="K60" s="83"/>
      <c r="L60" s="83"/>
      <c r="M60" s="83"/>
      <c r="N60" s="83"/>
      <c r="O60" s="83"/>
      <c r="P60" s="83"/>
      <c r="Q60" s="83"/>
      <c r="R60" s="83"/>
    </row>
    <row r="61" spans="1:18" s="1" customFormat="1" ht="15" x14ac:dyDescent="0.25">
      <c r="A61" s="83" t="str">
        <f t="shared" si="1"/>
        <v>8076 BC Gießen</v>
      </c>
      <c r="B61" s="110">
        <v>8073</v>
      </c>
      <c r="C61" s="111" t="s">
        <v>52</v>
      </c>
      <c r="D61" s="111" t="s">
        <v>691</v>
      </c>
      <c r="E61" s="83"/>
      <c r="F61" s="83"/>
      <c r="G61" s="83"/>
      <c r="H61" s="83"/>
      <c r="I61" s="83"/>
      <c r="J61" s="83"/>
      <c r="K61" s="83"/>
      <c r="L61" s="83"/>
      <c r="M61" s="83"/>
      <c r="N61" s="83"/>
      <c r="O61" s="83"/>
      <c r="P61" s="83"/>
    </row>
    <row r="62" spans="1:18" s="1" customFormat="1" ht="15" x14ac:dyDescent="0.25">
      <c r="A62" s="83" t="str">
        <f t="shared" si="1"/>
        <v>8077 BC 67 Hanau</v>
      </c>
      <c r="B62" s="112">
        <v>8076</v>
      </c>
      <c r="C62" s="113" t="s">
        <v>53</v>
      </c>
      <c r="D62" s="113" t="s">
        <v>689</v>
      </c>
      <c r="E62" s="83"/>
      <c r="F62" s="83"/>
      <c r="G62" s="83"/>
      <c r="H62" s="83"/>
      <c r="I62" s="83"/>
      <c r="J62" s="83"/>
      <c r="K62" s="83"/>
      <c r="L62" s="83"/>
      <c r="M62" s="83"/>
      <c r="N62" s="83"/>
      <c r="O62" s="83"/>
    </row>
    <row r="63" spans="1:18" s="1" customFormat="1" ht="15" x14ac:dyDescent="0.25">
      <c r="A63" s="83" t="str">
        <f t="shared" si="1"/>
        <v>8078 Condor Steinheim</v>
      </c>
      <c r="B63" s="110">
        <v>8077</v>
      </c>
      <c r="C63" s="111" t="s">
        <v>54</v>
      </c>
      <c r="D63" s="111" t="s">
        <v>714</v>
      </c>
      <c r="E63" s="83"/>
      <c r="F63" s="83"/>
      <c r="G63" s="83"/>
      <c r="H63" s="83"/>
      <c r="I63" s="83"/>
      <c r="J63" s="83"/>
      <c r="K63" s="83"/>
      <c r="L63" s="83"/>
      <c r="M63" s="83"/>
      <c r="N63" s="83"/>
      <c r="O63" s="83"/>
      <c r="P63" s="83"/>
      <c r="Q63" s="83"/>
      <c r="R63" s="83"/>
    </row>
    <row r="64" spans="1:18" s="1" customFormat="1" ht="15" x14ac:dyDescent="0.25">
      <c r="A64" s="83" t="str">
        <f t="shared" si="1"/>
        <v>8079 TSV 1860 Hanau</v>
      </c>
      <c r="B64" s="110">
        <v>8078</v>
      </c>
      <c r="C64" s="111" t="s">
        <v>54</v>
      </c>
      <c r="D64" s="111" t="s">
        <v>715</v>
      </c>
      <c r="E64" s="83"/>
      <c r="F64" s="83"/>
      <c r="G64" s="83"/>
      <c r="H64" s="83"/>
      <c r="I64" s="83"/>
      <c r="J64" s="83"/>
      <c r="K64" s="83"/>
      <c r="L64" s="83"/>
      <c r="M64" s="83"/>
      <c r="N64" s="83"/>
      <c r="O64" s="83"/>
      <c r="P64" s="83"/>
    </row>
    <row r="65" spans="1:18" s="1" customFormat="1" ht="15" x14ac:dyDescent="0.25">
      <c r="A65" s="83" t="str">
        <f t="shared" si="1"/>
        <v>8081 BC Fusion Langen e.V.</v>
      </c>
      <c r="B65" s="110">
        <v>8079</v>
      </c>
      <c r="C65" s="111" t="s">
        <v>54</v>
      </c>
      <c r="D65" s="111" t="s">
        <v>721</v>
      </c>
      <c r="E65" s="83"/>
      <c r="F65" s="83"/>
      <c r="G65" s="83"/>
      <c r="H65" s="83"/>
      <c r="I65" s="83"/>
      <c r="J65" s="83"/>
      <c r="K65" s="83"/>
      <c r="L65" s="83"/>
      <c r="M65" s="83"/>
      <c r="N65" s="83"/>
      <c r="O65" s="83"/>
      <c r="P65" s="83"/>
      <c r="Q65" s="83"/>
      <c r="R65" s="83"/>
    </row>
    <row r="66" spans="1:18" s="1" customFormat="1" ht="15" x14ac:dyDescent="0.25">
      <c r="A66" s="83" t="str">
        <f t="shared" si="1"/>
        <v>8082 BC 75 Fortuna</v>
      </c>
      <c r="B66" s="110">
        <v>8081</v>
      </c>
      <c r="C66" s="111" t="s">
        <v>694</v>
      </c>
      <c r="D66" s="111" t="s">
        <v>694</v>
      </c>
      <c r="E66" s="83"/>
      <c r="F66" s="83"/>
      <c r="G66" s="83"/>
      <c r="H66" s="83"/>
      <c r="I66" s="83"/>
      <c r="J66" s="83"/>
      <c r="K66" s="83"/>
      <c r="L66" s="83"/>
      <c r="M66" s="83"/>
      <c r="N66" s="83"/>
      <c r="O66" s="83"/>
      <c r="P66" s="83"/>
      <c r="Q66" s="83"/>
      <c r="R66" s="83"/>
    </row>
    <row r="67" spans="1:18" s="1" customFormat="1" ht="15" x14ac:dyDescent="0.25">
      <c r="A67" s="83" t="str">
        <f t="shared" si="1"/>
        <v>8083 1. BV Kelsterbach</v>
      </c>
      <c r="B67" s="112">
        <v>8082</v>
      </c>
      <c r="C67" s="113" t="s">
        <v>54</v>
      </c>
      <c r="D67" s="113" t="s">
        <v>704</v>
      </c>
      <c r="E67" s="83"/>
      <c r="F67" s="83"/>
      <c r="G67" s="83"/>
      <c r="H67" s="83"/>
      <c r="I67" s="83"/>
      <c r="J67" s="83"/>
      <c r="K67" s="83"/>
      <c r="L67" s="83"/>
      <c r="M67" s="83"/>
      <c r="N67" s="83"/>
      <c r="O67" s="83"/>
      <c r="P67" s="83"/>
    </row>
    <row r="68" spans="1:18" s="1" customFormat="1" ht="15" x14ac:dyDescent="0.25">
      <c r="A68" s="83" t="str">
        <f t="shared" si="1"/>
        <v>8084 Queer-Striker</v>
      </c>
      <c r="B68" s="110">
        <v>8083</v>
      </c>
      <c r="C68" s="111" t="s">
        <v>770</v>
      </c>
      <c r="D68" s="111" t="s">
        <v>769</v>
      </c>
    </row>
    <row r="69" spans="1:18" s="1" customFormat="1" ht="15" x14ac:dyDescent="0.25">
      <c r="A69" s="83" t="str">
        <f t="shared" si="1"/>
        <v>8085 Blau-Gelb Fulda Strikers</v>
      </c>
      <c r="B69" s="110">
        <v>8084</v>
      </c>
      <c r="C69" s="111" t="s">
        <v>780</v>
      </c>
      <c r="D69" s="111" t="s">
        <v>779</v>
      </c>
      <c r="E69" s="83"/>
      <c r="F69" s="83"/>
      <c r="G69" s="83"/>
      <c r="H69" s="83"/>
      <c r="I69" s="83"/>
      <c r="J69" s="83"/>
      <c r="K69" s="83"/>
      <c r="L69" s="83"/>
      <c r="M69" s="83"/>
      <c r="N69" s="83"/>
      <c r="O69" s="83"/>
      <c r="P69" s="83"/>
      <c r="Q69" s="83"/>
      <c r="R69" s="83"/>
    </row>
    <row r="70" spans="1:18" s="1" customFormat="1" ht="15" x14ac:dyDescent="0.25">
      <c r="A70" s="83" t="str">
        <f t="shared" si="1"/>
        <v>26079 BV Pinoy Frankfurt</v>
      </c>
      <c r="B70" s="110">
        <v>8085</v>
      </c>
      <c r="C70" s="111" t="s">
        <v>839</v>
      </c>
      <c r="D70" s="111" t="s">
        <v>838</v>
      </c>
      <c r="E70" s="83"/>
      <c r="F70" s="83"/>
      <c r="G70" s="83"/>
      <c r="H70" s="83"/>
      <c r="I70" s="83"/>
      <c r="J70" s="83"/>
      <c r="K70" s="83"/>
      <c r="L70" s="83"/>
      <c r="M70" s="83"/>
      <c r="N70" s="83"/>
      <c r="O70" s="83"/>
      <c r="P70" s="83"/>
      <c r="Q70" s="83"/>
      <c r="R70" s="83"/>
    </row>
    <row r="71" spans="1:18" s="1" customFormat="1" ht="15" x14ac:dyDescent="0.25">
      <c r="A71" s="83" t="str">
        <f t="shared" si="1"/>
        <v xml:space="preserve"> </v>
      </c>
      <c r="B71" s="110">
        <v>26079</v>
      </c>
      <c r="C71" s="111" t="s">
        <v>1002</v>
      </c>
      <c r="D71" s="111" t="s">
        <v>1003</v>
      </c>
    </row>
    <row r="72" spans="1:18" s="1" customFormat="1" x14ac:dyDescent="0.2">
      <c r="A72" s="83" t="str">
        <f t="shared" si="1"/>
        <v xml:space="preserve"> </v>
      </c>
      <c r="B72" s="90"/>
      <c r="C72" s="83"/>
      <c r="D72" s="83"/>
      <c r="E72" s="83"/>
      <c r="F72" s="83"/>
      <c r="G72" s="83"/>
      <c r="H72" s="83"/>
      <c r="I72" s="83"/>
      <c r="J72" s="83"/>
      <c r="K72" s="83"/>
      <c r="L72" s="83"/>
      <c r="M72" s="83"/>
      <c r="N72" s="83"/>
      <c r="O72" s="83"/>
      <c r="P72" s="83"/>
      <c r="Q72" s="83"/>
      <c r="R72" s="83"/>
    </row>
    <row r="73" spans="1:18" s="1" customFormat="1" x14ac:dyDescent="0.2">
      <c r="A73" s="83" t="str">
        <f t="shared" si="1"/>
        <v xml:space="preserve"> </v>
      </c>
      <c r="B73" s="90"/>
      <c r="C73" s="83"/>
      <c r="D73" s="83"/>
      <c r="E73" s="83"/>
      <c r="F73" s="83"/>
      <c r="G73" s="83"/>
      <c r="H73" s="83"/>
      <c r="I73" s="83"/>
      <c r="J73" s="83"/>
      <c r="K73" s="83"/>
      <c r="L73" s="83"/>
      <c r="M73" s="83"/>
      <c r="N73" s="83"/>
      <c r="O73" s="83"/>
      <c r="P73" s="83"/>
    </row>
    <row r="74" spans="1:18" s="1" customFormat="1" x14ac:dyDescent="0.2">
      <c r="A74" s="83" t="str">
        <f t="shared" si="1"/>
        <v xml:space="preserve"> </v>
      </c>
      <c r="B74" s="89"/>
    </row>
    <row r="75" spans="1:18" s="1" customFormat="1" x14ac:dyDescent="0.2">
      <c r="A75" s="83" t="str">
        <f t="shared" si="1"/>
        <v xml:space="preserve"> </v>
      </c>
      <c r="B75" s="90"/>
      <c r="C75" s="83"/>
      <c r="D75" s="83"/>
      <c r="E75" s="83"/>
      <c r="F75" s="83"/>
      <c r="G75" s="83"/>
      <c r="H75" s="83"/>
      <c r="I75" s="83"/>
      <c r="J75" s="83"/>
      <c r="K75" s="83"/>
      <c r="L75" s="83"/>
      <c r="M75" s="83"/>
      <c r="N75" s="83"/>
      <c r="O75" s="83"/>
      <c r="P75" s="83"/>
      <c r="Q75" s="83"/>
      <c r="R75" s="83"/>
    </row>
    <row r="76" spans="1:18" s="1" customFormat="1" x14ac:dyDescent="0.2">
      <c r="A76" s="83" t="str">
        <f t="shared" si="1"/>
        <v xml:space="preserve"> </v>
      </c>
      <c r="B76" s="90"/>
      <c r="C76" s="83"/>
      <c r="D76" s="83"/>
      <c r="E76" s="83"/>
      <c r="F76" s="83"/>
      <c r="G76" s="83"/>
      <c r="H76" s="83"/>
      <c r="I76" s="83"/>
      <c r="J76" s="83"/>
      <c r="K76" s="83"/>
      <c r="L76" s="83"/>
      <c r="M76" s="83"/>
      <c r="N76" s="83"/>
      <c r="O76" s="83"/>
      <c r="P76" s="83"/>
    </row>
    <row r="77" spans="1:18" s="1" customFormat="1" x14ac:dyDescent="0.2">
      <c r="A77" s="83" t="str">
        <f t="shared" si="1"/>
        <v xml:space="preserve"> </v>
      </c>
      <c r="B77" s="90"/>
      <c r="C77" s="83"/>
      <c r="D77" s="83"/>
      <c r="E77" s="83"/>
      <c r="F77" s="83"/>
      <c r="G77" s="83"/>
      <c r="H77" s="83"/>
      <c r="I77" s="83"/>
      <c r="J77" s="83"/>
      <c r="K77" s="83"/>
      <c r="L77" s="83"/>
      <c r="M77" s="83"/>
      <c r="N77" s="83"/>
      <c r="O77" s="83"/>
    </row>
    <row r="78" spans="1:18" x14ac:dyDescent="0.2">
      <c r="A78" s="83" t="str">
        <f t="shared" si="1"/>
        <v xml:space="preserve"> </v>
      </c>
      <c r="B78" s="90"/>
      <c r="C78" s="83"/>
      <c r="D78" s="83"/>
      <c r="E78" s="83"/>
      <c r="F78" s="83"/>
      <c r="G78" s="83"/>
      <c r="H78" s="83"/>
      <c r="I78" s="83"/>
      <c r="J78" s="84"/>
      <c r="K78" s="84"/>
      <c r="L78" s="84"/>
      <c r="M78" s="83"/>
      <c r="N78" s="83"/>
      <c r="O78" s="83"/>
      <c r="P78" s="83"/>
      <c r="Q78" s="83"/>
      <c r="R78" s="83"/>
    </row>
    <row r="79" spans="1:18" x14ac:dyDescent="0.2">
      <c r="A79" s="83" t="str">
        <f t="shared" si="1"/>
        <v xml:space="preserve"> </v>
      </c>
      <c r="B79" s="90"/>
      <c r="C79" s="83"/>
      <c r="D79" s="83"/>
      <c r="E79" s="83"/>
      <c r="F79" s="83"/>
      <c r="G79" s="83"/>
      <c r="H79" s="83"/>
      <c r="I79" s="83"/>
      <c r="J79" s="84"/>
      <c r="K79" s="84"/>
      <c r="L79" s="84"/>
      <c r="M79" s="83"/>
      <c r="N79" s="83"/>
      <c r="O79" s="83"/>
      <c r="P79" s="83"/>
    </row>
    <row r="80" spans="1:18" x14ac:dyDescent="0.2">
      <c r="A80" s="83"/>
      <c r="B80" s="90"/>
      <c r="C80" s="83"/>
      <c r="D80" s="83"/>
      <c r="E80" s="83"/>
      <c r="F80" s="83"/>
      <c r="G80" s="83"/>
      <c r="H80" s="83"/>
      <c r="I80" s="83"/>
      <c r="J80" s="84"/>
      <c r="K80" s="84"/>
      <c r="L80" s="84"/>
      <c r="M80" s="83"/>
      <c r="N80" s="83"/>
      <c r="O80" s="83"/>
      <c r="P80" s="83"/>
      <c r="Q80" s="83"/>
      <c r="R80" s="83"/>
    </row>
    <row r="81" spans="1:18" x14ac:dyDescent="0.2">
      <c r="A81" s="83"/>
      <c r="B81" s="90"/>
      <c r="C81" s="83"/>
      <c r="D81" s="83"/>
      <c r="E81" s="83"/>
      <c r="F81" s="83"/>
      <c r="G81" s="83"/>
      <c r="H81" s="83"/>
      <c r="I81" s="83"/>
      <c r="J81" s="84"/>
      <c r="K81" s="84"/>
      <c r="L81" s="84"/>
      <c r="M81" s="83"/>
      <c r="N81" s="83"/>
      <c r="O81" s="83"/>
      <c r="P81" s="83"/>
      <c r="Q81" s="83"/>
      <c r="R81" s="83"/>
    </row>
    <row r="82" spans="1:18" x14ac:dyDescent="0.2">
      <c r="A82" s="83"/>
      <c r="B82" s="90"/>
      <c r="C82" s="83"/>
      <c r="D82" s="83"/>
      <c r="E82" s="83"/>
      <c r="F82" s="83"/>
      <c r="G82" s="83"/>
      <c r="H82" s="83"/>
      <c r="I82" s="83"/>
      <c r="J82" s="84"/>
      <c r="K82" s="84"/>
      <c r="L82" s="84"/>
      <c r="M82" s="83"/>
      <c r="N82" s="83"/>
      <c r="O82" s="83"/>
      <c r="P82" s="83"/>
    </row>
    <row r="83" spans="1:18" x14ac:dyDescent="0.2">
      <c r="A83" s="83"/>
    </row>
    <row r="84" spans="1:18" x14ac:dyDescent="0.2">
      <c r="B84" s="90"/>
      <c r="C84" s="83"/>
      <c r="D84" s="83"/>
      <c r="E84" s="83"/>
      <c r="F84" s="83"/>
      <c r="G84" s="83"/>
      <c r="H84" s="83"/>
      <c r="I84" s="83"/>
      <c r="J84" s="84"/>
      <c r="K84" s="84"/>
      <c r="L84" s="84"/>
      <c r="M84" s="83"/>
      <c r="N84" s="83"/>
      <c r="O84" s="83"/>
      <c r="P84" s="83"/>
      <c r="Q84" s="83"/>
      <c r="R84" s="83"/>
    </row>
    <row r="85" spans="1:18" x14ac:dyDescent="0.2">
      <c r="A85" s="83"/>
      <c r="B85" s="90"/>
      <c r="C85" s="83"/>
      <c r="D85" s="83"/>
      <c r="E85" s="83"/>
      <c r="F85" s="83"/>
      <c r="G85" s="83"/>
      <c r="H85" s="83"/>
      <c r="I85" s="83"/>
      <c r="J85" s="84"/>
      <c r="K85" s="84"/>
      <c r="L85" s="84"/>
      <c r="M85" s="83"/>
      <c r="N85" s="83"/>
      <c r="O85" s="83"/>
      <c r="P85" s="83"/>
      <c r="Q85" s="83"/>
      <c r="R85" s="83"/>
    </row>
    <row r="86" spans="1:18" x14ac:dyDescent="0.2">
      <c r="A86" s="83"/>
    </row>
    <row r="87" spans="1:18" x14ac:dyDescent="0.2">
      <c r="A87" s="83"/>
      <c r="B87" s="90"/>
      <c r="C87" s="83"/>
      <c r="D87" s="83"/>
      <c r="E87" s="83"/>
      <c r="F87" s="83"/>
      <c r="G87" s="83"/>
      <c r="H87" s="83"/>
      <c r="I87" s="83"/>
      <c r="J87" s="84"/>
      <c r="K87" s="84"/>
      <c r="L87" s="84"/>
      <c r="M87" s="83"/>
      <c r="N87" s="83"/>
      <c r="O87" s="83"/>
      <c r="P87" s="83"/>
      <c r="Q87" s="83"/>
      <c r="R87" s="83"/>
    </row>
    <row r="88" spans="1:18" x14ac:dyDescent="0.2">
      <c r="A88" s="83"/>
      <c r="B88" s="90"/>
      <c r="C88" s="83"/>
      <c r="D88" s="83"/>
      <c r="E88" s="83"/>
      <c r="F88" s="83"/>
      <c r="G88" s="83"/>
      <c r="H88" s="83"/>
      <c r="I88" s="83"/>
      <c r="J88" s="84"/>
      <c r="K88" s="84"/>
      <c r="L88" s="84"/>
      <c r="M88" s="83"/>
      <c r="N88" s="83"/>
      <c r="O88" s="83"/>
      <c r="P88" s="83"/>
    </row>
    <row r="89" spans="1:18" x14ac:dyDescent="0.2">
      <c r="A89" s="83"/>
    </row>
    <row r="90" spans="1:18" x14ac:dyDescent="0.2">
      <c r="A90" s="83"/>
      <c r="B90" s="90"/>
      <c r="C90" s="83"/>
      <c r="D90" s="83"/>
      <c r="E90" s="83"/>
      <c r="F90" s="83"/>
      <c r="G90" s="83"/>
      <c r="H90" s="83"/>
      <c r="I90" s="83"/>
      <c r="J90" s="84"/>
      <c r="K90" s="84"/>
      <c r="L90" s="84"/>
      <c r="M90" s="83"/>
      <c r="N90" s="83"/>
      <c r="O90" s="83"/>
      <c r="P90" s="83"/>
      <c r="Q90" s="83"/>
      <c r="R90" s="83"/>
    </row>
    <row r="91" spans="1:18" x14ac:dyDescent="0.2">
      <c r="A91" s="83"/>
      <c r="B91" s="90"/>
      <c r="C91" s="83"/>
      <c r="D91" s="83"/>
      <c r="E91" s="83"/>
      <c r="F91" s="83"/>
      <c r="G91" s="83"/>
      <c r="H91" s="83"/>
      <c r="I91" s="83"/>
      <c r="J91" s="84"/>
      <c r="K91" s="84"/>
      <c r="L91" s="84"/>
      <c r="M91" s="83"/>
      <c r="N91" s="83"/>
      <c r="O91" s="83"/>
      <c r="P91" s="83"/>
    </row>
    <row r="92" spans="1:18" x14ac:dyDescent="0.2">
      <c r="A92" s="83"/>
      <c r="B92" s="90"/>
      <c r="C92" s="83"/>
      <c r="D92" s="83"/>
      <c r="E92" s="83"/>
      <c r="F92" s="83"/>
      <c r="G92" s="83"/>
      <c r="H92" s="83"/>
      <c r="I92" s="83"/>
      <c r="J92" s="84"/>
      <c r="K92" s="84"/>
      <c r="L92" s="84"/>
      <c r="M92" s="83"/>
      <c r="N92" s="83"/>
      <c r="O92" s="83"/>
    </row>
    <row r="93" spans="1:18" x14ac:dyDescent="0.2">
      <c r="A93" s="83"/>
      <c r="B93" s="90"/>
      <c r="C93" s="83"/>
      <c r="D93" s="83"/>
      <c r="E93" s="83"/>
      <c r="F93" s="83"/>
      <c r="G93" s="83"/>
      <c r="H93" s="83"/>
      <c r="I93" s="83"/>
      <c r="J93" s="84"/>
      <c r="K93" s="84"/>
      <c r="L93" s="84"/>
      <c r="M93" s="83"/>
      <c r="N93" s="83"/>
      <c r="O93" s="83"/>
      <c r="P93" s="83"/>
      <c r="Q93" s="83"/>
      <c r="R93" s="83"/>
    </row>
    <row r="94" spans="1:18" x14ac:dyDescent="0.2">
      <c r="A94" s="83"/>
      <c r="B94" s="90"/>
      <c r="C94" s="83"/>
      <c r="D94" s="83"/>
      <c r="E94" s="83"/>
      <c r="F94" s="83"/>
      <c r="G94" s="83"/>
      <c r="H94" s="83"/>
      <c r="I94" s="83"/>
      <c r="J94" s="84"/>
      <c r="K94" s="84"/>
      <c r="L94" s="84"/>
      <c r="M94" s="83"/>
      <c r="N94" s="83"/>
      <c r="O94" s="83"/>
      <c r="P94" s="83"/>
    </row>
    <row r="95" spans="1:18" x14ac:dyDescent="0.2">
      <c r="A95" s="83"/>
      <c r="B95" s="90"/>
      <c r="C95" s="83"/>
      <c r="D95" s="83"/>
      <c r="E95" s="83"/>
      <c r="F95" s="83"/>
      <c r="G95" s="83"/>
      <c r="H95" s="83"/>
      <c r="I95" s="83"/>
      <c r="J95" s="84"/>
      <c r="K95" s="84"/>
      <c r="L95" s="84"/>
      <c r="M95" s="83"/>
      <c r="N95" s="83"/>
      <c r="O95" s="83"/>
      <c r="P95" s="83"/>
      <c r="Q95" s="83"/>
      <c r="R95" s="83"/>
    </row>
    <row r="96" spans="1:18" x14ac:dyDescent="0.2">
      <c r="A96" s="83"/>
      <c r="B96" s="90"/>
      <c r="C96" s="83"/>
      <c r="D96" s="83"/>
      <c r="E96" s="83"/>
      <c r="F96" s="83"/>
      <c r="G96" s="83"/>
      <c r="H96" s="83"/>
      <c r="I96" s="83"/>
      <c r="J96" s="84"/>
      <c r="K96" s="84"/>
      <c r="L96" s="84"/>
      <c r="M96" s="83"/>
      <c r="N96" s="83"/>
      <c r="O96" s="83"/>
      <c r="P96" s="83"/>
      <c r="Q96" s="83"/>
      <c r="R96" s="83"/>
    </row>
    <row r="97" spans="1:18" x14ac:dyDescent="0.2">
      <c r="A97" s="83"/>
      <c r="B97" s="90"/>
      <c r="C97" s="83"/>
      <c r="D97" s="83"/>
      <c r="E97" s="83"/>
      <c r="F97" s="83"/>
      <c r="G97" s="83"/>
      <c r="H97" s="83"/>
      <c r="I97" s="83"/>
      <c r="J97" s="84"/>
      <c r="K97" s="84"/>
      <c r="L97" s="84"/>
      <c r="M97" s="83"/>
      <c r="N97" s="83"/>
      <c r="O97" s="83"/>
      <c r="P97" s="83"/>
    </row>
    <row r="98" spans="1:18" x14ac:dyDescent="0.2">
      <c r="A98" s="83"/>
    </row>
    <row r="99" spans="1:18" x14ac:dyDescent="0.2">
      <c r="B99" s="90"/>
      <c r="C99" s="83"/>
      <c r="D99" s="83"/>
      <c r="E99" s="83"/>
      <c r="F99" s="83"/>
      <c r="G99" s="83"/>
      <c r="H99" s="83"/>
      <c r="I99" s="83"/>
      <c r="J99" s="84"/>
      <c r="K99" s="84"/>
      <c r="L99" s="84"/>
      <c r="M99" s="83"/>
      <c r="N99" s="83"/>
      <c r="O99" s="83"/>
      <c r="P99" s="83"/>
      <c r="Q99" s="83"/>
      <c r="R99" s="83"/>
    </row>
    <row r="100" spans="1:18" x14ac:dyDescent="0.2">
      <c r="A100" s="83"/>
      <c r="B100" s="90"/>
      <c r="C100" s="83"/>
      <c r="D100" s="83"/>
      <c r="E100" s="83"/>
      <c r="F100" s="83"/>
      <c r="G100" s="83"/>
      <c r="H100" s="83"/>
      <c r="I100" s="83"/>
      <c r="J100" s="84"/>
      <c r="K100" s="84"/>
      <c r="L100" s="84"/>
      <c r="M100" s="83"/>
      <c r="N100" s="83"/>
      <c r="O100" s="83"/>
      <c r="P100" s="83"/>
      <c r="Q100" s="83"/>
      <c r="R100" s="83"/>
    </row>
    <row r="102" spans="1:18" x14ac:dyDescent="0.2">
      <c r="B102" s="90"/>
      <c r="C102" s="83"/>
      <c r="D102" s="83"/>
      <c r="E102" s="83"/>
      <c r="F102" s="83"/>
      <c r="G102" s="83"/>
      <c r="H102" s="83"/>
      <c r="I102" s="83"/>
      <c r="J102" s="84"/>
      <c r="K102" s="84"/>
      <c r="L102" s="84"/>
      <c r="M102" s="83"/>
      <c r="N102" s="83"/>
      <c r="O102" s="83"/>
      <c r="P102" s="83"/>
      <c r="Q102" s="83"/>
      <c r="R102" s="83"/>
    </row>
    <row r="103" spans="1:18" x14ac:dyDescent="0.2">
      <c r="A103" s="83"/>
    </row>
    <row r="105" spans="1:18" x14ac:dyDescent="0.2">
      <c r="B105" s="90"/>
      <c r="C105" s="83"/>
      <c r="D105" s="83"/>
      <c r="E105" s="83"/>
      <c r="F105" s="83"/>
      <c r="G105" s="83"/>
      <c r="H105" s="83"/>
      <c r="I105" s="83"/>
      <c r="J105" s="84"/>
      <c r="K105" s="84"/>
      <c r="L105" s="84"/>
      <c r="M105" s="83"/>
      <c r="N105" s="83"/>
      <c r="O105" s="83"/>
      <c r="P105" s="83"/>
      <c r="Q105" s="83"/>
      <c r="R105" s="83"/>
    </row>
    <row r="106" spans="1:18" x14ac:dyDescent="0.2">
      <c r="A106" s="83"/>
    </row>
    <row r="108" spans="1:18" x14ac:dyDescent="0.2">
      <c r="B108" s="90"/>
      <c r="C108" s="83"/>
      <c r="D108" s="83"/>
      <c r="E108" s="83"/>
      <c r="F108" s="83"/>
      <c r="G108" s="83"/>
      <c r="H108" s="83"/>
      <c r="I108" s="83"/>
      <c r="J108" s="84"/>
      <c r="K108" s="84"/>
      <c r="L108" s="84"/>
      <c r="M108" s="83"/>
      <c r="N108" s="83"/>
      <c r="O108" s="83"/>
      <c r="P108" s="83"/>
      <c r="Q108" s="83"/>
      <c r="R108" s="83"/>
    </row>
  </sheetData>
  <sortState ref="A3:AC10">
    <sortCondition ref="O3:O10"/>
  </sortState>
  <hyperlinks>
    <hyperlink ref="H8" r:id="rId1" display="mailto:sektionsjugendwart-bowling@hkbv-ev.de"/>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W2589"/>
  <sheetViews>
    <sheetView topLeftCell="A63" workbookViewId="0">
      <selection activeCell="C267" sqref="C1:C2000"/>
    </sheetView>
  </sheetViews>
  <sheetFormatPr baseColWidth="10" defaultRowHeight="14.25" x14ac:dyDescent="0.2"/>
  <cols>
    <col min="1" max="1" width="22.125" style="3" customWidth="1"/>
    <col min="2" max="2" width="7.125" style="23" bestFit="1" customWidth="1"/>
    <col min="3" max="3" width="6.625" style="23" customWidth="1"/>
    <col min="4" max="4" width="16.875" style="78" bestFit="1" customWidth="1"/>
    <col min="5" max="5" width="13" style="76" bestFit="1" customWidth="1"/>
    <col min="6" max="6" width="5.625" style="29" bestFit="1" customWidth="1"/>
    <col min="7" max="7" width="4.625" style="71" customWidth="1"/>
    <col min="8" max="9" width="25.25" style="81" bestFit="1" customWidth="1"/>
    <col min="10" max="12" width="11" style="3"/>
    <col min="13" max="13" width="15.5" style="3" bestFit="1" customWidth="1"/>
    <col min="15" max="15" width="18" bestFit="1" customWidth="1"/>
  </cols>
  <sheetData>
    <row r="1" spans="1:23" ht="40.5" x14ac:dyDescent="0.2">
      <c r="A1" s="3" t="s">
        <v>754</v>
      </c>
      <c r="B1" s="92" t="s">
        <v>1011</v>
      </c>
      <c r="C1" s="92" t="s">
        <v>67</v>
      </c>
      <c r="D1" s="93" t="s">
        <v>108</v>
      </c>
      <c r="E1" s="93" t="s">
        <v>3</v>
      </c>
      <c r="F1" s="94" t="s">
        <v>820</v>
      </c>
      <c r="G1" s="95" t="s">
        <v>821</v>
      </c>
      <c r="H1" s="96" t="s">
        <v>684</v>
      </c>
      <c r="I1" s="96" t="s">
        <v>685</v>
      </c>
      <c r="K1" s="50" t="s">
        <v>155</v>
      </c>
      <c r="L1" s="3">
        <v>8735</v>
      </c>
      <c r="M1" s="3" t="s">
        <v>684</v>
      </c>
      <c r="O1" s="3" t="s">
        <v>754</v>
      </c>
      <c r="P1" s="92" t="s">
        <v>1011</v>
      </c>
      <c r="Q1" s="92" t="s">
        <v>67</v>
      </c>
      <c r="R1" s="93" t="s">
        <v>108</v>
      </c>
      <c r="S1" s="93" t="s">
        <v>3</v>
      </c>
      <c r="T1" s="94" t="s">
        <v>820</v>
      </c>
      <c r="U1" s="95" t="s">
        <v>821</v>
      </c>
      <c r="V1" s="96" t="s">
        <v>684</v>
      </c>
      <c r="W1" s="96" t="s">
        <v>685</v>
      </c>
    </row>
    <row r="2" spans="1:23" x14ac:dyDescent="0.2">
      <c r="A2" s="3" t="str">
        <f>D2&amp;" "&amp;C2</f>
        <v>Stichling 218</v>
      </c>
      <c r="B2" s="25">
        <v>3950</v>
      </c>
      <c r="C2" s="25">
        <v>218</v>
      </c>
      <c r="D2" s="28" t="s">
        <v>441</v>
      </c>
      <c r="E2" s="28" t="s">
        <v>240</v>
      </c>
      <c r="F2" s="64" t="s">
        <v>113</v>
      </c>
      <c r="G2" s="65" t="s">
        <v>757</v>
      </c>
      <c r="H2" s="28" t="s">
        <v>706</v>
      </c>
      <c r="I2" s="28" t="s">
        <v>34</v>
      </c>
      <c r="K2" s="50"/>
      <c r="M2" s="3" t="s">
        <v>769</v>
      </c>
      <c r="O2" s="3" t="s">
        <v>1170</v>
      </c>
      <c r="P2" s="25">
        <v>40042</v>
      </c>
      <c r="Q2" s="25">
        <v>8138</v>
      </c>
      <c r="R2" s="28" t="s">
        <v>74</v>
      </c>
      <c r="S2" s="28" t="s">
        <v>75</v>
      </c>
      <c r="T2" s="64" t="s">
        <v>110</v>
      </c>
      <c r="U2" s="65" t="s">
        <v>758</v>
      </c>
      <c r="V2" s="28" t="s">
        <v>769</v>
      </c>
      <c r="W2" s="28" t="s">
        <v>770</v>
      </c>
    </row>
    <row r="3" spans="1:23" x14ac:dyDescent="0.2">
      <c r="A3" s="3" t="str">
        <f t="shared" ref="A3:A66" si="0">D3&amp;" "&amp;C3</f>
        <v>Hemmelmann 302</v>
      </c>
      <c r="B3" s="25">
        <v>51852</v>
      </c>
      <c r="C3" s="25">
        <v>302</v>
      </c>
      <c r="D3" s="28" t="s">
        <v>261</v>
      </c>
      <c r="E3" s="28" t="s">
        <v>212</v>
      </c>
      <c r="F3" s="64" t="s">
        <v>113</v>
      </c>
      <c r="G3" s="65" t="s">
        <v>758</v>
      </c>
      <c r="H3" s="28" t="s">
        <v>25</v>
      </c>
      <c r="I3" s="28" t="s">
        <v>25</v>
      </c>
      <c r="K3" s="50"/>
      <c r="O3" s="3" t="s">
        <v>1171</v>
      </c>
      <c r="P3" s="25">
        <v>100471</v>
      </c>
      <c r="Q3" s="25">
        <v>8179</v>
      </c>
      <c r="R3" s="28" t="s">
        <v>433</v>
      </c>
      <c r="S3" s="28" t="s">
        <v>173</v>
      </c>
      <c r="T3" s="64" t="s">
        <v>110</v>
      </c>
      <c r="U3" s="65" t="s">
        <v>755</v>
      </c>
      <c r="V3" s="28" t="s">
        <v>769</v>
      </c>
      <c r="W3" s="28" t="s">
        <v>770</v>
      </c>
    </row>
    <row r="4" spans="1:23" x14ac:dyDescent="0.2">
      <c r="A4" s="3" t="str">
        <f t="shared" si="0"/>
        <v>Meinhardt 371</v>
      </c>
      <c r="B4" s="25">
        <v>63491</v>
      </c>
      <c r="C4" s="25">
        <v>371</v>
      </c>
      <c r="D4" s="28" t="s">
        <v>822</v>
      </c>
      <c r="E4" s="28" t="s">
        <v>639</v>
      </c>
      <c r="F4" s="64" t="s">
        <v>110</v>
      </c>
      <c r="G4" s="65" t="s">
        <v>755</v>
      </c>
      <c r="H4" s="28" t="s">
        <v>691</v>
      </c>
      <c r="I4" s="28" t="s">
        <v>52</v>
      </c>
      <c r="K4" s="50" t="s">
        <v>137</v>
      </c>
      <c r="O4" s="3" t="s">
        <v>1172</v>
      </c>
      <c r="P4" s="25">
        <v>66849</v>
      </c>
      <c r="Q4" s="25">
        <v>8264</v>
      </c>
      <c r="R4" s="28" t="s">
        <v>1169</v>
      </c>
      <c r="S4" s="28" t="s">
        <v>72</v>
      </c>
      <c r="T4" s="64" t="s">
        <v>133</v>
      </c>
      <c r="U4" s="65" t="s">
        <v>757</v>
      </c>
      <c r="V4" s="28" t="s">
        <v>769</v>
      </c>
      <c r="W4" s="28" t="s">
        <v>770</v>
      </c>
    </row>
    <row r="5" spans="1:23" x14ac:dyDescent="0.2">
      <c r="A5" s="3" t="str">
        <f t="shared" si="0"/>
        <v>Faull 685</v>
      </c>
      <c r="B5" s="25">
        <v>144515</v>
      </c>
      <c r="C5" s="25">
        <v>685</v>
      </c>
      <c r="D5" s="28" t="s">
        <v>1084</v>
      </c>
      <c r="E5" s="28" t="s">
        <v>388</v>
      </c>
      <c r="F5" s="64" t="s">
        <v>110</v>
      </c>
      <c r="G5" s="65" t="s">
        <v>760</v>
      </c>
      <c r="H5" s="28" t="s">
        <v>779</v>
      </c>
      <c r="I5" s="28" t="s">
        <v>780</v>
      </c>
      <c r="K5" s="50" t="s">
        <v>113</v>
      </c>
      <c r="O5" s="3" t="s">
        <v>1173</v>
      </c>
      <c r="P5" s="25">
        <v>109</v>
      </c>
      <c r="Q5" s="25">
        <v>8735</v>
      </c>
      <c r="R5" s="28" t="s">
        <v>64</v>
      </c>
      <c r="S5" s="28" t="s">
        <v>65</v>
      </c>
      <c r="T5" s="27" t="s">
        <v>133</v>
      </c>
      <c r="U5" s="72" t="s">
        <v>757</v>
      </c>
      <c r="V5" s="28" t="s">
        <v>769</v>
      </c>
      <c r="W5" s="28" t="s">
        <v>770</v>
      </c>
    </row>
    <row r="6" spans="1:23" x14ac:dyDescent="0.2">
      <c r="A6" s="3" t="str">
        <f t="shared" si="0"/>
        <v>Kaiser 966</v>
      </c>
      <c r="B6" s="25">
        <v>69480</v>
      </c>
      <c r="C6" s="25">
        <v>966</v>
      </c>
      <c r="D6" s="28" t="s">
        <v>656</v>
      </c>
      <c r="E6" s="28" t="s">
        <v>431</v>
      </c>
      <c r="F6" s="64" t="s">
        <v>113</v>
      </c>
      <c r="G6" s="65" t="s">
        <v>756</v>
      </c>
      <c r="H6" s="28" t="s">
        <v>730</v>
      </c>
      <c r="I6" s="28" t="s">
        <v>46</v>
      </c>
      <c r="K6" s="50" t="s">
        <v>159</v>
      </c>
      <c r="O6" s="3" t="s">
        <v>1174</v>
      </c>
      <c r="P6" s="25">
        <v>66854</v>
      </c>
      <c r="Q6" s="25">
        <v>8895</v>
      </c>
      <c r="R6" s="28" t="s">
        <v>88</v>
      </c>
      <c r="S6" s="28" t="s">
        <v>86</v>
      </c>
      <c r="T6" s="64" t="s">
        <v>110</v>
      </c>
      <c r="U6" s="65" t="s">
        <v>757</v>
      </c>
      <c r="V6" s="28" t="s">
        <v>769</v>
      </c>
      <c r="W6" s="28" t="s">
        <v>770</v>
      </c>
    </row>
    <row r="7" spans="1:23" x14ac:dyDescent="0.2">
      <c r="A7" s="3" t="str">
        <f t="shared" si="0"/>
        <v>Gabel 1447</v>
      </c>
      <c r="B7" s="25">
        <v>56701</v>
      </c>
      <c r="C7" s="25">
        <v>1447</v>
      </c>
      <c r="D7" s="27" t="s">
        <v>419</v>
      </c>
      <c r="E7" s="27" t="s">
        <v>420</v>
      </c>
      <c r="F7" s="64" t="s">
        <v>137</v>
      </c>
      <c r="G7" s="65" t="s">
        <v>756</v>
      </c>
      <c r="H7" s="27" t="s">
        <v>730</v>
      </c>
      <c r="I7" s="27" t="s">
        <v>46</v>
      </c>
      <c r="K7" s="50" t="s">
        <v>156</v>
      </c>
      <c r="O7" s="3" t="s">
        <v>1175</v>
      </c>
      <c r="P7" s="25">
        <v>27452</v>
      </c>
      <c r="Q7" s="25">
        <v>8931</v>
      </c>
      <c r="R7" s="28" t="s">
        <v>369</v>
      </c>
      <c r="S7" s="28" t="s">
        <v>658</v>
      </c>
      <c r="T7" s="64" t="s">
        <v>133</v>
      </c>
      <c r="U7" s="65" t="s">
        <v>757</v>
      </c>
      <c r="V7" s="28" t="s">
        <v>769</v>
      </c>
      <c r="W7" s="28" t="s">
        <v>770</v>
      </c>
    </row>
    <row r="8" spans="1:23" x14ac:dyDescent="0.2">
      <c r="A8" s="3" t="str">
        <f t="shared" si="0"/>
        <v>Catibog 3288</v>
      </c>
      <c r="B8" s="25">
        <v>130764</v>
      </c>
      <c r="C8" s="25">
        <v>3288</v>
      </c>
      <c r="D8" s="28" t="s">
        <v>1036</v>
      </c>
      <c r="E8" s="28" t="s">
        <v>1037</v>
      </c>
      <c r="F8" s="64" t="s">
        <v>113</v>
      </c>
      <c r="G8" s="65" t="s">
        <v>756</v>
      </c>
      <c r="H8" s="28" t="s">
        <v>32</v>
      </c>
      <c r="I8" s="28" t="s">
        <v>32</v>
      </c>
      <c r="K8" s="50" t="s">
        <v>319</v>
      </c>
      <c r="O8" s="3" t="s">
        <v>1176</v>
      </c>
      <c r="P8" s="25">
        <v>106953</v>
      </c>
      <c r="Q8" s="25">
        <v>10366</v>
      </c>
      <c r="R8" s="28" t="s">
        <v>1021</v>
      </c>
      <c r="S8" s="28" t="s">
        <v>298</v>
      </c>
      <c r="T8" s="64" t="s">
        <v>137</v>
      </c>
      <c r="U8" s="65" t="s">
        <v>755</v>
      </c>
      <c r="V8" s="28" t="s">
        <v>769</v>
      </c>
      <c r="W8" s="28" t="s">
        <v>770</v>
      </c>
    </row>
    <row r="9" spans="1:23" x14ac:dyDescent="0.2">
      <c r="A9" s="3" t="str">
        <f t="shared" si="0"/>
        <v>Schuster 4377</v>
      </c>
      <c r="B9" s="25">
        <v>146182</v>
      </c>
      <c r="C9" s="25">
        <v>4377</v>
      </c>
      <c r="D9" s="28" t="s">
        <v>903</v>
      </c>
      <c r="E9" s="28" t="s">
        <v>89</v>
      </c>
      <c r="F9" s="64" t="s">
        <v>110</v>
      </c>
      <c r="G9" s="65">
        <v>0</v>
      </c>
      <c r="H9" s="28" t="s">
        <v>51</v>
      </c>
      <c r="I9" s="28" t="s">
        <v>51</v>
      </c>
      <c r="K9" s="50" t="s">
        <v>110</v>
      </c>
      <c r="O9" s="3" t="s">
        <v>1177</v>
      </c>
      <c r="P9" s="25">
        <v>66851</v>
      </c>
      <c r="Q9" s="25">
        <v>15043</v>
      </c>
      <c r="R9" s="28" t="s">
        <v>96</v>
      </c>
      <c r="S9" s="28" t="s">
        <v>97</v>
      </c>
      <c r="T9" s="64" t="s">
        <v>133</v>
      </c>
      <c r="U9" s="65" t="s">
        <v>755</v>
      </c>
      <c r="V9" s="28" t="s">
        <v>769</v>
      </c>
      <c r="W9" s="28" t="s">
        <v>770</v>
      </c>
    </row>
    <row r="10" spans="1:23" x14ac:dyDescent="0.2">
      <c r="A10" s="3" t="str">
        <f t="shared" si="0"/>
        <v>Kehr 6113</v>
      </c>
      <c r="B10" s="25">
        <v>39343</v>
      </c>
      <c r="C10" s="25">
        <v>6113</v>
      </c>
      <c r="D10" s="28" t="s">
        <v>508</v>
      </c>
      <c r="E10" s="28" t="s">
        <v>233</v>
      </c>
      <c r="F10" s="27" t="s">
        <v>113</v>
      </c>
      <c r="G10" s="72" t="s">
        <v>756</v>
      </c>
      <c r="H10" s="28" t="s">
        <v>689</v>
      </c>
      <c r="I10" s="28" t="s">
        <v>53</v>
      </c>
      <c r="K10" s="50" t="s">
        <v>133</v>
      </c>
      <c r="O10" s="3" t="s">
        <v>1178</v>
      </c>
      <c r="P10" s="25">
        <v>39259</v>
      </c>
      <c r="Q10" s="25">
        <v>15051</v>
      </c>
      <c r="R10" s="28" t="s">
        <v>533</v>
      </c>
      <c r="S10" s="28" t="s">
        <v>346</v>
      </c>
      <c r="T10" s="64" t="s">
        <v>110</v>
      </c>
      <c r="U10" s="65" t="s">
        <v>755</v>
      </c>
      <c r="V10" s="28" t="s">
        <v>769</v>
      </c>
      <c r="W10" s="31" t="s">
        <v>770</v>
      </c>
    </row>
    <row r="11" spans="1:23" x14ac:dyDescent="0.2">
      <c r="A11" s="3" t="str">
        <f t="shared" si="0"/>
        <v>Ackermann 8001</v>
      </c>
      <c r="B11" s="25">
        <v>39675</v>
      </c>
      <c r="C11" s="25">
        <v>8001</v>
      </c>
      <c r="D11" s="28" t="s">
        <v>152</v>
      </c>
      <c r="E11" s="28" t="s">
        <v>210</v>
      </c>
      <c r="F11" s="64" t="s">
        <v>133</v>
      </c>
      <c r="G11" s="65" t="s">
        <v>755</v>
      </c>
      <c r="H11" s="28" t="s">
        <v>25</v>
      </c>
      <c r="I11" s="28" t="s">
        <v>25</v>
      </c>
      <c r="K11" s="50" t="s">
        <v>126</v>
      </c>
      <c r="O11" s="3" t="s">
        <v>1179</v>
      </c>
      <c r="P11" s="25">
        <v>89132</v>
      </c>
      <c r="Q11" s="25">
        <v>15052</v>
      </c>
      <c r="R11" s="28" t="s">
        <v>533</v>
      </c>
      <c r="S11" s="28" t="s">
        <v>534</v>
      </c>
      <c r="T11" s="64" t="s">
        <v>133</v>
      </c>
      <c r="U11" s="65" t="s">
        <v>758</v>
      </c>
      <c r="V11" s="28" t="s">
        <v>769</v>
      </c>
      <c r="W11" s="28" t="s">
        <v>770</v>
      </c>
    </row>
    <row r="12" spans="1:23" x14ac:dyDescent="0.2">
      <c r="A12" s="3" t="str">
        <f t="shared" si="0"/>
        <v>Ackermann 8002</v>
      </c>
      <c r="B12" s="25">
        <v>51928</v>
      </c>
      <c r="C12" s="25">
        <v>8002</v>
      </c>
      <c r="D12" s="28" t="s">
        <v>152</v>
      </c>
      <c r="E12" s="28" t="s">
        <v>153</v>
      </c>
      <c r="F12" s="64" t="s">
        <v>110</v>
      </c>
      <c r="G12" s="65" t="s">
        <v>758</v>
      </c>
      <c r="H12" s="28" t="s">
        <v>687</v>
      </c>
      <c r="I12" s="28" t="s">
        <v>22</v>
      </c>
      <c r="K12" s="50" t="s">
        <v>751</v>
      </c>
      <c r="O12" s="3" t="s">
        <v>1180</v>
      </c>
      <c r="P12" s="25">
        <v>66857</v>
      </c>
      <c r="Q12" s="25">
        <v>15472</v>
      </c>
      <c r="R12" s="28" t="s">
        <v>102</v>
      </c>
      <c r="S12" s="28" t="s">
        <v>73</v>
      </c>
      <c r="T12" s="27" t="s">
        <v>113</v>
      </c>
      <c r="U12" s="72" t="s">
        <v>756</v>
      </c>
      <c r="V12" s="28" t="s">
        <v>769</v>
      </c>
      <c r="W12" s="28" t="s">
        <v>770</v>
      </c>
    </row>
    <row r="13" spans="1:23" x14ac:dyDescent="0.2">
      <c r="A13" s="3" t="str">
        <f t="shared" si="0"/>
        <v>Aquirre 8008</v>
      </c>
      <c r="B13" s="25">
        <v>140088</v>
      </c>
      <c r="C13" s="25">
        <v>8008</v>
      </c>
      <c r="D13" s="28" t="s">
        <v>823</v>
      </c>
      <c r="E13" s="28" t="s">
        <v>207</v>
      </c>
      <c r="F13" s="27" t="s">
        <v>110</v>
      </c>
      <c r="G13" s="72" t="s">
        <v>758</v>
      </c>
      <c r="H13" s="28" t="s">
        <v>691</v>
      </c>
      <c r="I13" s="28" t="s">
        <v>52</v>
      </c>
      <c r="K13" s="50" t="s">
        <v>752</v>
      </c>
      <c r="O13" s="3" t="s">
        <v>1181</v>
      </c>
      <c r="P13" s="25">
        <v>27841</v>
      </c>
      <c r="Q13" s="25">
        <v>15717</v>
      </c>
      <c r="R13" s="28" t="s">
        <v>104</v>
      </c>
      <c r="S13" s="28" t="s">
        <v>105</v>
      </c>
      <c r="T13" s="64" t="s">
        <v>126</v>
      </c>
      <c r="U13" s="65" t="s">
        <v>760</v>
      </c>
      <c r="V13" s="28" t="s">
        <v>769</v>
      </c>
      <c r="W13" s="28" t="s">
        <v>770</v>
      </c>
    </row>
    <row r="14" spans="1:23" x14ac:dyDescent="0.2">
      <c r="A14" s="3" t="str">
        <f t="shared" si="0"/>
        <v>Albert 8013</v>
      </c>
      <c r="B14" s="25">
        <v>67165</v>
      </c>
      <c r="C14" s="25">
        <v>8013</v>
      </c>
      <c r="D14" s="28" t="s">
        <v>297</v>
      </c>
      <c r="E14" s="28" t="s">
        <v>169</v>
      </c>
      <c r="F14" s="64" t="s">
        <v>110</v>
      </c>
      <c r="G14" s="65">
        <v>0</v>
      </c>
      <c r="H14" s="28" t="s">
        <v>48</v>
      </c>
      <c r="I14" s="28" t="s">
        <v>48</v>
      </c>
      <c r="K14" s="50" t="s">
        <v>155</v>
      </c>
      <c r="O14" s="3" t="s">
        <v>1182</v>
      </c>
      <c r="P14" s="25">
        <v>107131</v>
      </c>
      <c r="Q14" s="25">
        <v>33094</v>
      </c>
      <c r="R14" s="28" t="s">
        <v>763</v>
      </c>
      <c r="S14" s="28" t="s">
        <v>128</v>
      </c>
      <c r="T14" s="64" t="s">
        <v>110</v>
      </c>
      <c r="U14" s="65" t="s">
        <v>760</v>
      </c>
      <c r="V14" s="28" t="s">
        <v>769</v>
      </c>
      <c r="W14" s="28" t="s">
        <v>770</v>
      </c>
    </row>
    <row r="15" spans="1:23" x14ac:dyDescent="0.2">
      <c r="A15" s="3" t="str">
        <f t="shared" si="0"/>
        <v>Ammer 8018</v>
      </c>
      <c r="B15" s="25">
        <v>88780</v>
      </c>
      <c r="C15" s="25">
        <v>8018</v>
      </c>
      <c r="D15" s="28" t="s">
        <v>607</v>
      </c>
      <c r="E15" s="28" t="s">
        <v>437</v>
      </c>
      <c r="F15" s="64" t="s">
        <v>126</v>
      </c>
      <c r="G15" s="65"/>
      <c r="H15" s="28" t="s">
        <v>730</v>
      </c>
      <c r="I15" s="28" t="s">
        <v>46</v>
      </c>
      <c r="O15" s="3" t="s">
        <v>1183</v>
      </c>
      <c r="P15" s="25">
        <v>107137</v>
      </c>
      <c r="Q15" s="25">
        <v>33097</v>
      </c>
      <c r="R15" s="28" t="s">
        <v>765</v>
      </c>
      <c r="S15" s="28" t="s">
        <v>101</v>
      </c>
      <c r="T15" s="64" t="s">
        <v>113</v>
      </c>
      <c r="U15" s="65" t="s">
        <v>759</v>
      </c>
      <c r="V15" s="28" t="s">
        <v>769</v>
      </c>
      <c r="W15" s="28" t="s">
        <v>770</v>
      </c>
    </row>
    <row r="16" spans="1:23" x14ac:dyDescent="0.2">
      <c r="A16" s="3" t="str">
        <f t="shared" si="0"/>
        <v>Appel 8024</v>
      </c>
      <c r="B16" s="25">
        <v>67606</v>
      </c>
      <c r="C16" s="25">
        <v>8024</v>
      </c>
      <c r="D16" s="28" t="s">
        <v>492</v>
      </c>
      <c r="E16" s="28" t="s">
        <v>360</v>
      </c>
      <c r="F16" s="64" t="s">
        <v>133</v>
      </c>
      <c r="G16" s="65" t="s">
        <v>757</v>
      </c>
      <c r="H16" s="28" t="s">
        <v>709</v>
      </c>
      <c r="I16" s="28" t="s">
        <v>35</v>
      </c>
      <c r="O16" s="3" t="s">
        <v>1184</v>
      </c>
      <c r="P16" s="25">
        <v>132529</v>
      </c>
      <c r="Q16" s="25">
        <v>33127</v>
      </c>
      <c r="R16" s="28" t="s">
        <v>785</v>
      </c>
      <c r="S16" s="28" t="s">
        <v>786</v>
      </c>
      <c r="T16" s="27" t="s">
        <v>159</v>
      </c>
      <c r="U16" s="72" t="s">
        <v>758</v>
      </c>
      <c r="V16" s="28" t="s">
        <v>769</v>
      </c>
      <c r="W16" s="28" t="s">
        <v>770</v>
      </c>
    </row>
    <row r="17" spans="1:23" x14ac:dyDescent="0.2">
      <c r="A17" s="3" t="str">
        <f t="shared" si="0"/>
        <v>Armbrüster 8026</v>
      </c>
      <c r="B17" s="25">
        <v>100813</v>
      </c>
      <c r="C17" s="25">
        <v>8026</v>
      </c>
      <c r="D17" s="28" t="s">
        <v>576</v>
      </c>
      <c r="E17" s="28" t="s">
        <v>542</v>
      </c>
      <c r="F17" s="64" t="s">
        <v>133</v>
      </c>
      <c r="G17" s="65" t="s">
        <v>758</v>
      </c>
      <c r="H17" s="28" t="s">
        <v>725</v>
      </c>
      <c r="I17" s="28" t="s">
        <v>43</v>
      </c>
      <c r="O17" s="3" t="s">
        <v>1185</v>
      </c>
      <c r="P17" s="25">
        <v>135895</v>
      </c>
      <c r="Q17" s="25">
        <v>33170</v>
      </c>
      <c r="R17" s="28" t="s">
        <v>437</v>
      </c>
      <c r="S17" s="28" t="s">
        <v>859</v>
      </c>
      <c r="T17" s="64" t="s">
        <v>126</v>
      </c>
      <c r="U17" s="65" t="s">
        <v>755</v>
      </c>
      <c r="V17" s="28" t="s">
        <v>769</v>
      </c>
      <c r="W17" s="28" t="s">
        <v>770</v>
      </c>
    </row>
    <row r="18" spans="1:23" x14ac:dyDescent="0.2">
      <c r="A18" s="3" t="str">
        <f t="shared" si="0"/>
        <v>Aufschläger 8029</v>
      </c>
      <c r="B18" s="25">
        <v>670</v>
      </c>
      <c r="C18" s="25">
        <v>8029</v>
      </c>
      <c r="D18" s="28" t="s">
        <v>255</v>
      </c>
      <c r="E18" s="28" t="s">
        <v>256</v>
      </c>
      <c r="F18" s="64" t="s">
        <v>113</v>
      </c>
      <c r="G18" s="65" t="s">
        <v>757</v>
      </c>
      <c r="H18" s="28" t="s">
        <v>25</v>
      </c>
      <c r="I18" s="28" t="s">
        <v>25</v>
      </c>
      <c r="O18" s="3" t="s">
        <v>1186</v>
      </c>
      <c r="P18" s="25">
        <v>135907</v>
      </c>
      <c r="Q18" s="25">
        <v>33175</v>
      </c>
      <c r="R18" s="28" t="s">
        <v>860</v>
      </c>
      <c r="S18" s="28" t="s">
        <v>219</v>
      </c>
      <c r="T18" s="64" t="s">
        <v>113</v>
      </c>
      <c r="U18" s="65" t="s">
        <v>759</v>
      </c>
      <c r="V18" s="28" t="s">
        <v>769</v>
      </c>
      <c r="W18" s="28" t="s">
        <v>770</v>
      </c>
    </row>
    <row r="19" spans="1:23" x14ac:dyDescent="0.2">
      <c r="A19" s="3" t="str">
        <f t="shared" si="0"/>
        <v>Aufschläger 8030</v>
      </c>
      <c r="B19" s="25">
        <v>135929</v>
      </c>
      <c r="C19" s="25">
        <v>8030</v>
      </c>
      <c r="D19" s="28" t="s">
        <v>255</v>
      </c>
      <c r="E19" s="28" t="s">
        <v>271</v>
      </c>
      <c r="F19" s="64" t="s">
        <v>110</v>
      </c>
      <c r="G19" s="65" t="s">
        <v>757</v>
      </c>
      <c r="H19" s="28" t="s">
        <v>45</v>
      </c>
      <c r="I19" s="28" t="s">
        <v>45</v>
      </c>
      <c r="O19" s="3"/>
      <c r="P19" s="25"/>
      <c r="Q19" s="25"/>
      <c r="R19" s="27"/>
      <c r="S19" s="27"/>
      <c r="T19" s="64"/>
      <c r="U19" s="65"/>
      <c r="V19" s="27"/>
      <c r="W19" s="27"/>
    </row>
    <row r="20" spans="1:23" x14ac:dyDescent="0.2">
      <c r="A20" s="3" t="str">
        <f t="shared" si="0"/>
        <v>Aust 8032</v>
      </c>
      <c r="B20" s="25">
        <v>67409</v>
      </c>
      <c r="C20" s="25">
        <v>8032</v>
      </c>
      <c r="D20" s="28" t="s">
        <v>443</v>
      </c>
      <c r="E20" s="28" t="s">
        <v>444</v>
      </c>
      <c r="F20" s="64" t="s">
        <v>113</v>
      </c>
      <c r="G20" s="65" t="s">
        <v>756</v>
      </c>
      <c r="H20" s="28" t="s">
        <v>700</v>
      </c>
      <c r="I20" s="28" t="s">
        <v>29</v>
      </c>
      <c r="O20" s="3"/>
      <c r="P20" s="25"/>
      <c r="Q20" s="25"/>
      <c r="R20" s="28"/>
      <c r="S20" s="28"/>
      <c r="T20" s="64"/>
      <c r="U20" s="65"/>
      <c r="V20" s="28"/>
      <c r="W20" s="28"/>
    </row>
    <row r="21" spans="1:23" x14ac:dyDescent="0.2">
      <c r="A21" s="3" t="str">
        <f t="shared" si="0"/>
        <v>Auth 8035</v>
      </c>
      <c r="B21" s="25">
        <v>89408</v>
      </c>
      <c r="C21" s="25">
        <v>8035</v>
      </c>
      <c r="D21" s="27" t="s">
        <v>445</v>
      </c>
      <c r="E21" s="27" t="s">
        <v>239</v>
      </c>
      <c r="F21" s="64" t="s">
        <v>110</v>
      </c>
      <c r="G21" s="65" t="s">
        <v>755</v>
      </c>
      <c r="H21" s="27" t="s">
        <v>709</v>
      </c>
      <c r="I21" s="27" t="s">
        <v>35</v>
      </c>
      <c r="O21" s="3"/>
      <c r="P21" s="25"/>
      <c r="Q21" s="25"/>
      <c r="R21" s="28"/>
      <c r="S21" s="28"/>
      <c r="T21" s="64"/>
      <c r="U21" s="65"/>
      <c r="V21" s="28"/>
      <c r="W21" s="28"/>
    </row>
    <row r="22" spans="1:23" x14ac:dyDescent="0.2">
      <c r="A22" s="3" t="str">
        <f t="shared" si="0"/>
        <v>Baier 8037</v>
      </c>
      <c r="B22" s="25">
        <v>39866</v>
      </c>
      <c r="C22" s="25">
        <v>8037</v>
      </c>
      <c r="D22" s="28" t="s">
        <v>645</v>
      </c>
      <c r="E22" s="28" t="s">
        <v>158</v>
      </c>
      <c r="F22" s="64" t="s">
        <v>110</v>
      </c>
      <c r="G22" s="65" t="s">
        <v>758</v>
      </c>
      <c r="H22" s="28" t="s">
        <v>48</v>
      </c>
      <c r="I22" s="28" t="s">
        <v>48</v>
      </c>
      <c r="O22" s="3"/>
      <c r="P22" s="25"/>
      <c r="Q22" s="25"/>
      <c r="R22" s="28"/>
      <c r="S22" s="28"/>
      <c r="T22" s="98"/>
      <c r="U22" s="99"/>
      <c r="V22" s="28"/>
      <c r="W22" s="28"/>
    </row>
    <row r="23" spans="1:23" x14ac:dyDescent="0.2">
      <c r="A23" s="3" t="str">
        <f t="shared" si="0"/>
        <v>Barth 8044</v>
      </c>
      <c r="B23" s="25">
        <v>88627</v>
      </c>
      <c r="C23" s="25">
        <v>8044</v>
      </c>
      <c r="D23" s="28" t="s">
        <v>395</v>
      </c>
      <c r="E23" s="28" t="s">
        <v>222</v>
      </c>
      <c r="F23" s="64" t="s">
        <v>133</v>
      </c>
      <c r="G23" s="65" t="s">
        <v>755</v>
      </c>
      <c r="H23" s="28" t="s">
        <v>48</v>
      </c>
      <c r="I23" s="28" t="s">
        <v>48</v>
      </c>
      <c r="O23" s="3"/>
      <c r="P23" s="25"/>
      <c r="Q23" s="25"/>
      <c r="R23" s="28"/>
      <c r="S23" s="28"/>
      <c r="T23" s="27"/>
      <c r="U23" s="72"/>
      <c r="V23" s="28"/>
      <c r="W23" s="28"/>
    </row>
    <row r="24" spans="1:23" x14ac:dyDescent="0.2">
      <c r="A24" s="3" t="str">
        <f t="shared" si="0"/>
        <v>Barth 8045</v>
      </c>
      <c r="B24" s="25">
        <v>530</v>
      </c>
      <c r="C24" s="25">
        <v>8045</v>
      </c>
      <c r="D24" s="28" t="s">
        <v>395</v>
      </c>
      <c r="E24" s="28" t="s">
        <v>608</v>
      </c>
      <c r="F24" s="64" t="s">
        <v>137</v>
      </c>
      <c r="G24" s="65" t="s">
        <v>756</v>
      </c>
      <c r="H24" s="28" t="s">
        <v>33</v>
      </c>
      <c r="I24" s="28" t="s">
        <v>33</v>
      </c>
      <c r="O24" s="3"/>
      <c r="P24" s="25"/>
      <c r="Q24" s="25"/>
      <c r="R24" s="28"/>
      <c r="S24" s="28"/>
      <c r="T24" s="64"/>
      <c r="U24" s="65"/>
      <c r="V24" s="28"/>
      <c r="W24" s="28"/>
    </row>
    <row r="25" spans="1:23" x14ac:dyDescent="0.2">
      <c r="A25" s="3" t="str">
        <f t="shared" si="0"/>
        <v>Barth 8046</v>
      </c>
      <c r="B25" s="25">
        <v>106332</v>
      </c>
      <c r="C25" s="25">
        <v>8046</v>
      </c>
      <c r="D25" s="28" t="s">
        <v>395</v>
      </c>
      <c r="E25" s="28" t="s">
        <v>161</v>
      </c>
      <c r="F25" s="64" t="s">
        <v>110</v>
      </c>
      <c r="G25" s="65" t="s">
        <v>757</v>
      </c>
      <c r="H25" s="28" t="s">
        <v>32</v>
      </c>
      <c r="I25" s="28" t="s">
        <v>32</v>
      </c>
      <c r="O25" s="3"/>
      <c r="P25" s="25"/>
      <c r="Q25" s="25"/>
      <c r="R25" s="28"/>
      <c r="S25" s="28"/>
      <c r="T25" s="64"/>
      <c r="U25" s="65"/>
      <c r="V25" s="28"/>
      <c r="W25" s="28"/>
    </row>
    <row r="26" spans="1:23" x14ac:dyDescent="0.2">
      <c r="A26" s="3" t="str">
        <f t="shared" si="0"/>
        <v>Bauer 8051</v>
      </c>
      <c r="B26" s="25">
        <v>107012</v>
      </c>
      <c r="C26" s="25">
        <v>8051</v>
      </c>
      <c r="D26" s="28" t="s">
        <v>104</v>
      </c>
      <c r="E26" s="28" t="s">
        <v>153</v>
      </c>
      <c r="F26" s="27" t="s">
        <v>133</v>
      </c>
      <c r="G26" s="72" t="s">
        <v>756</v>
      </c>
      <c r="H26" s="28" t="s">
        <v>715</v>
      </c>
      <c r="I26" s="28" t="s">
        <v>54</v>
      </c>
      <c r="O26" s="3"/>
      <c r="P26" s="25"/>
      <c r="Q26" s="25"/>
      <c r="R26" s="28"/>
      <c r="S26" s="28"/>
      <c r="T26" s="64"/>
      <c r="U26" s="65"/>
      <c r="V26" s="28"/>
      <c r="W26" s="28"/>
    </row>
    <row r="27" spans="1:23" x14ac:dyDescent="0.2">
      <c r="A27" s="3" t="str">
        <f t="shared" si="0"/>
        <v>Bayer 8055</v>
      </c>
      <c r="B27" s="25">
        <v>39641</v>
      </c>
      <c r="C27" s="25">
        <v>8055</v>
      </c>
      <c r="D27" s="28" t="s">
        <v>479</v>
      </c>
      <c r="E27" s="28" t="s">
        <v>391</v>
      </c>
      <c r="F27" s="64" t="s">
        <v>133</v>
      </c>
      <c r="G27" s="65" t="s">
        <v>755</v>
      </c>
      <c r="H27" s="28" t="s">
        <v>704</v>
      </c>
      <c r="I27" s="28" t="s">
        <v>54</v>
      </c>
      <c r="O27" s="3"/>
      <c r="P27" s="25"/>
      <c r="Q27" s="25"/>
      <c r="R27" s="28"/>
      <c r="S27" s="28"/>
      <c r="T27" s="64"/>
      <c r="U27" s="65"/>
      <c r="V27" s="28"/>
      <c r="W27" s="28"/>
    </row>
    <row r="28" spans="1:23" x14ac:dyDescent="0.2">
      <c r="A28" s="3" t="str">
        <f t="shared" si="0"/>
        <v>Bayer 8056</v>
      </c>
      <c r="B28" s="25">
        <v>89118</v>
      </c>
      <c r="C28" s="25">
        <v>8056</v>
      </c>
      <c r="D28" s="28" t="s">
        <v>479</v>
      </c>
      <c r="E28" s="28" t="s">
        <v>511</v>
      </c>
      <c r="F28" s="64" t="s">
        <v>137</v>
      </c>
      <c r="G28" s="65"/>
      <c r="H28" s="28" t="s">
        <v>715</v>
      </c>
      <c r="I28" s="28" t="s">
        <v>54</v>
      </c>
      <c r="O28" s="3"/>
      <c r="P28" s="25"/>
      <c r="Q28" s="25"/>
      <c r="R28" s="28"/>
      <c r="S28" s="28"/>
      <c r="T28" s="64"/>
      <c r="U28" s="65"/>
      <c r="V28" s="28"/>
      <c r="W28" s="28"/>
    </row>
    <row r="29" spans="1:23" x14ac:dyDescent="0.2">
      <c r="A29" s="3" t="str">
        <f t="shared" si="0"/>
        <v>Bayer 8057</v>
      </c>
      <c r="B29" s="25">
        <v>27046</v>
      </c>
      <c r="C29" s="25">
        <v>8057</v>
      </c>
      <c r="D29" s="28" t="s">
        <v>479</v>
      </c>
      <c r="E29" s="28" t="s">
        <v>140</v>
      </c>
      <c r="F29" s="64" t="s">
        <v>133</v>
      </c>
      <c r="G29" s="65" t="s">
        <v>758</v>
      </c>
      <c r="H29" s="28" t="s">
        <v>704</v>
      </c>
      <c r="I29" s="28" t="s">
        <v>54</v>
      </c>
      <c r="O29" s="3"/>
      <c r="P29" s="25"/>
      <c r="Q29" s="25"/>
      <c r="R29" s="28"/>
      <c r="S29" s="28"/>
      <c r="T29" s="64"/>
      <c r="U29" s="65"/>
      <c r="V29" s="28"/>
      <c r="W29" s="28"/>
    </row>
    <row r="30" spans="1:23" x14ac:dyDescent="0.2">
      <c r="A30" s="3" t="str">
        <f t="shared" si="0"/>
        <v>Bayer 8058</v>
      </c>
      <c r="B30" s="25">
        <v>89119</v>
      </c>
      <c r="C30" s="25">
        <v>8058</v>
      </c>
      <c r="D30" s="28" t="s">
        <v>479</v>
      </c>
      <c r="E30" s="28" t="s">
        <v>173</v>
      </c>
      <c r="F30" s="64" t="s">
        <v>110</v>
      </c>
      <c r="G30" s="65" t="s">
        <v>755</v>
      </c>
      <c r="H30" s="28" t="s">
        <v>715</v>
      </c>
      <c r="I30" s="28" t="s">
        <v>54</v>
      </c>
      <c r="O30" s="3"/>
      <c r="P30" s="25"/>
      <c r="Q30" s="25"/>
      <c r="R30" s="28"/>
      <c r="S30" s="28"/>
      <c r="T30" s="64"/>
      <c r="U30" s="65"/>
      <c r="V30" s="28"/>
      <c r="W30" s="28"/>
    </row>
    <row r="31" spans="1:23" x14ac:dyDescent="0.2">
      <c r="A31" s="3" t="str">
        <f t="shared" si="0"/>
        <v>Beckel 8064</v>
      </c>
      <c r="B31" s="25">
        <v>106604</v>
      </c>
      <c r="C31" s="25">
        <v>8064</v>
      </c>
      <c r="D31" s="28" t="s">
        <v>415</v>
      </c>
      <c r="E31" s="28" t="s">
        <v>280</v>
      </c>
      <c r="F31" s="64" t="s">
        <v>133</v>
      </c>
      <c r="G31" s="65" t="s">
        <v>756</v>
      </c>
      <c r="H31" s="28" t="s">
        <v>33</v>
      </c>
      <c r="I31" s="28" t="s">
        <v>33</v>
      </c>
      <c r="O31" s="3"/>
      <c r="P31" s="25"/>
      <c r="Q31" s="25"/>
      <c r="R31" s="28"/>
      <c r="S31" s="28"/>
      <c r="T31" s="64"/>
      <c r="U31" s="65"/>
      <c r="V31" s="28"/>
      <c r="W31" s="28"/>
    </row>
    <row r="32" spans="1:23" x14ac:dyDescent="0.2">
      <c r="A32" s="3" t="str">
        <f t="shared" si="0"/>
        <v>Becker-Daschmann 8072</v>
      </c>
      <c r="B32" s="25">
        <v>88696</v>
      </c>
      <c r="C32" s="25">
        <v>8072</v>
      </c>
      <c r="D32" s="28" t="s">
        <v>195</v>
      </c>
      <c r="E32" s="28" t="s">
        <v>146</v>
      </c>
      <c r="F32" s="64" t="s">
        <v>110</v>
      </c>
      <c r="G32" s="65" t="s">
        <v>758</v>
      </c>
      <c r="H32" s="28" t="s">
        <v>693</v>
      </c>
      <c r="I32" s="28" t="s">
        <v>27</v>
      </c>
      <c r="O32" s="3"/>
      <c r="P32" s="25"/>
      <c r="Q32" s="25"/>
      <c r="R32" s="28"/>
      <c r="S32" s="28"/>
      <c r="T32" s="64"/>
      <c r="U32" s="65"/>
      <c r="V32" s="28"/>
      <c r="W32" s="28"/>
    </row>
    <row r="33" spans="1:23" x14ac:dyDescent="0.2">
      <c r="A33" s="3" t="str">
        <f t="shared" si="0"/>
        <v>Belgar 8079</v>
      </c>
      <c r="B33" s="25">
        <v>144478</v>
      </c>
      <c r="C33" s="25">
        <v>8079</v>
      </c>
      <c r="D33" s="28" t="s">
        <v>916</v>
      </c>
      <c r="E33" s="28" t="s">
        <v>1085</v>
      </c>
      <c r="F33" s="64" t="s">
        <v>133</v>
      </c>
      <c r="G33" s="65" t="s">
        <v>755</v>
      </c>
      <c r="H33" s="28" t="s">
        <v>1003</v>
      </c>
      <c r="I33" s="28" t="s">
        <v>1002</v>
      </c>
      <c r="O33" s="3"/>
      <c r="P33" s="25"/>
      <c r="Q33" s="25"/>
      <c r="R33" s="28"/>
      <c r="S33" s="28"/>
      <c r="T33" s="64"/>
      <c r="U33" s="65"/>
      <c r="V33" s="28"/>
      <c r="W33" s="28"/>
    </row>
    <row r="34" spans="1:23" x14ac:dyDescent="0.2">
      <c r="A34" s="3" t="str">
        <f t="shared" si="0"/>
        <v>Bernhardt 8090</v>
      </c>
      <c r="B34" s="25">
        <v>529</v>
      </c>
      <c r="C34" s="25">
        <v>8090</v>
      </c>
      <c r="D34" s="28" t="s">
        <v>480</v>
      </c>
      <c r="E34" s="28" t="s">
        <v>142</v>
      </c>
      <c r="F34" s="64" t="s">
        <v>110</v>
      </c>
      <c r="G34" s="65" t="s">
        <v>758</v>
      </c>
      <c r="H34" s="28" t="s">
        <v>690</v>
      </c>
      <c r="I34" s="28" t="s">
        <v>24</v>
      </c>
      <c r="O34" s="3"/>
      <c r="P34" s="25"/>
      <c r="Q34" s="25"/>
      <c r="R34" s="28"/>
      <c r="S34" s="28"/>
      <c r="T34" s="64"/>
      <c r="U34" s="65"/>
      <c r="V34" s="28"/>
      <c r="W34" s="28"/>
    </row>
    <row r="35" spans="1:23" x14ac:dyDescent="0.2">
      <c r="A35" s="3" t="str">
        <f t="shared" si="0"/>
        <v>Bien 8093</v>
      </c>
      <c r="B35" s="25">
        <v>100533</v>
      </c>
      <c r="C35" s="25">
        <v>8093</v>
      </c>
      <c r="D35" s="28" t="s">
        <v>570</v>
      </c>
      <c r="E35" s="28" t="s">
        <v>295</v>
      </c>
      <c r="F35" s="64" t="s">
        <v>133</v>
      </c>
      <c r="G35" s="65" t="s">
        <v>760</v>
      </c>
      <c r="H35" s="28" t="s">
        <v>42</v>
      </c>
      <c r="I35" s="28" t="s">
        <v>42</v>
      </c>
      <c r="O35" s="3"/>
      <c r="P35" s="25"/>
      <c r="Q35" s="25"/>
      <c r="R35" s="28"/>
      <c r="S35" s="28"/>
      <c r="T35" s="64"/>
      <c r="U35" s="65"/>
      <c r="V35" s="28"/>
      <c r="W35" s="28"/>
    </row>
    <row r="36" spans="1:23" x14ac:dyDescent="0.2">
      <c r="A36" s="3" t="str">
        <f t="shared" si="0"/>
        <v>Bienert 8095</v>
      </c>
      <c r="B36" s="25">
        <v>671</v>
      </c>
      <c r="C36" s="25">
        <v>8095</v>
      </c>
      <c r="D36" s="28" t="s">
        <v>447</v>
      </c>
      <c r="E36" s="28" t="s">
        <v>72</v>
      </c>
      <c r="F36" s="64" t="s">
        <v>133</v>
      </c>
      <c r="G36" s="65" t="s">
        <v>760</v>
      </c>
      <c r="H36" s="28" t="s">
        <v>709</v>
      </c>
      <c r="I36" s="28" t="s">
        <v>35</v>
      </c>
      <c r="O36" s="3"/>
      <c r="P36" s="25"/>
      <c r="Q36" s="25"/>
      <c r="R36" s="28"/>
      <c r="S36" s="28"/>
      <c r="T36" s="64"/>
      <c r="U36" s="65"/>
      <c r="V36" s="28"/>
      <c r="W36" s="28"/>
    </row>
    <row r="37" spans="1:23" x14ac:dyDescent="0.2">
      <c r="A37" s="3" t="str">
        <f t="shared" si="0"/>
        <v>Biersack 8097</v>
      </c>
      <c r="B37" s="25">
        <v>39534</v>
      </c>
      <c r="C37" s="25">
        <v>8097</v>
      </c>
      <c r="D37" s="28" t="s">
        <v>577</v>
      </c>
      <c r="E37" s="28" t="s">
        <v>115</v>
      </c>
      <c r="F37" s="64" t="s">
        <v>133</v>
      </c>
      <c r="G37" s="65"/>
      <c r="H37" s="28" t="s">
        <v>725</v>
      </c>
      <c r="I37" s="28" t="s">
        <v>43</v>
      </c>
      <c r="O37" s="3"/>
      <c r="P37" s="25"/>
      <c r="Q37" s="25"/>
      <c r="R37" s="28"/>
      <c r="S37" s="28"/>
      <c r="T37" s="64"/>
      <c r="U37" s="65"/>
      <c r="V37" s="28"/>
      <c r="W37" s="28"/>
    </row>
    <row r="38" spans="1:23" x14ac:dyDescent="0.2">
      <c r="A38" s="3" t="str">
        <f t="shared" si="0"/>
        <v>Bigall 8100</v>
      </c>
      <c r="B38" s="25">
        <v>39663</v>
      </c>
      <c r="C38" s="25">
        <v>8100</v>
      </c>
      <c r="D38" s="28" t="s">
        <v>342</v>
      </c>
      <c r="E38" s="28" t="s">
        <v>161</v>
      </c>
      <c r="F38" s="64" t="s">
        <v>113</v>
      </c>
      <c r="G38" s="65" t="s">
        <v>758</v>
      </c>
      <c r="H38" s="28" t="s">
        <v>699</v>
      </c>
      <c r="I38" s="28" t="s">
        <v>28</v>
      </c>
      <c r="O38" s="3"/>
      <c r="P38" s="25"/>
      <c r="Q38" s="25"/>
      <c r="R38" s="28"/>
      <c r="S38" s="28"/>
      <c r="T38" s="64"/>
      <c r="U38" s="65"/>
      <c r="V38" s="28"/>
      <c r="W38" s="28"/>
    </row>
    <row r="39" spans="1:23" x14ac:dyDescent="0.2">
      <c r="A39" s="3" t="str">
        <f t="shared" si="0"/>
        <v>Bigall 8102</v>
      </c>
      <c r="B39" s="25">
        <v>39662</v>
      </c>
      <c r="C39" s="25">
        <v>8102</v>
      </c>
      <c r="D39" s="28" t="s">
        <v>342</v>
      </c>
      <c r="E39" s="28" t="s">
        <v>124</v>
      </c>
      <c r="F39" s="64" t="s">
        <v>110</v>
      </c>
      <c r="G39" s="65" t="s">
        <v>758</v>
      </c>
      <c r="H39" s="28" t="s">
        <v>699</v>
      </c>
      <c r="I39" s="28" t="s">
        <v>28</v>
      </c>
      <c r="O39" s="3"/>
      <c r="P39" s="25"/>
      <c r="Q39" s="25"/>
      <c r="R39" s="28"/>
      <c r="S39" s="28"/>
      <c r="T39" s="64"/>
      <c r="U39" s="65"/>
      <c r="V39" s="28"/>
      <c r="W39" s="28"/>
    </row>
    <row r="40" spans="1:23" x14ac:dyDescent="0.2">
      <c r="A40" s="3" t="str">
        <f t="shared" si="0"/>
        <v>Bileci 8103</v>
      </c>
      <c r="B40" s="25">
        <v>100749</v>
      </c>
      <c r="C40" s="25">
        <v>8103</v>
      </c>
      <c r="D40" s="28" t="s">
        <v>550</v>
      </c>
      <c r="E40" s="28" t="s">
        <v>551</v>
      </c>
      <c r="F40" s="64" t="s">
        <v>110</v>
      </c>
      <c r="G40" s="65">
        <v>0</v>
      </c>
      <c r="H40" s="28" t="s">
        <v>723</v>
      </c>
      <c r="I40" s="28" t="s">
        <v>40</v>
      </c>
      <c r="O40" s="3"/>
      <c r="P40" s="25"/>
      <c r="Q40" s="25"/>
      <c r="R40" s="28"/>
      <c r="S40" s="28"/>
      <c r="T40" s="64"/>
      <c r="U40" s="65"/>
      <c r="V40" s="28"/>
      <c r="W40" s="28"/>
    </row>
    <row r="41" spans="1:23" x14ac:dyDescent="0.2">
      <c r="A41" s="3" t="str">
        <f t="shared" si="0"/>
        <v>Schmidt 8110</v>
      </c>
      <c r="B41" s="25">
        <v>27438</v>
      </c>
      <c r="C41" s="25">
        <v>8110</v>
      </c>
      <c r="D41" s="28" t="s">
        <v>141</v>
      </c>
      <c r="E41" s="28" t="s">
        <v>511</v>
      </c>
      <c r="F41" s="27" t="s">
        <v>137</v>
      </c>
      <c r="G41" s="72"/>
      <c r="H41" s="28" t="s">
        <v>45</v>
      </c>
      <c r="I41" s="28" t="s">
        <v>45</v>
      </c>
      <c r="O41" s="3"/>
      <c r="P41" s="25"/>
      <c r="Q41" s="25"/>
      <c r="R41" s="28"/>
      <c r="S41" s="28"/>
      <c r="T41" s="27"/>
      <c r="U41" s="72"/>
      <c r="V41" s="28"/>
      <c r="W41" s="28"/>
    </row>
    <row r="42" spans="1:23" x14ac:dyDescent="0.2">
      <c r="A42" s="3" t="str">
        <f t="shared" si="0"/>
        <v>Blickhan 8111</v>
      </c>
      <c r="B42" s="25">
        <v>27575</v>
      </c>
      <c r="C42" s="25">
        <v>8111</v>
      </c>
      <c r="D42" s="28" t="s">
        <v>486</v>
      </c>
      <c r="E42" s="28" t="s">
        <v>128</v>
      </c>
      <c r="F42" s="64" t="s">
        <v>133</v>
      </c>
      <c r="G42" s="65" t="s">
        <v>758</v>
      </c>
      <c r="H42" s="28" t="s">
        <v>37</v>
      </c>
      <c r="I42" s="28" t="s">
        <v>37</v>
      </c>
      <c r="O42" s="3"/>
      <c r="P42" s="25"/>
      <c r="Q42" s="25"/>
      <c r="R42" s="28"/>
      <c r="S42" s="28"/>
      <c r="T42" s="64"/>
      <c r="U42" s="65"/>
      <c r="V42" s="28"/>
      <c r="W42" s="28"/>
    </row>
    <row r="43" spans="1:23" x14ac:dyDescent="0.2">
      <c r="A43" s="3" t="str">
        <f t="shared" si="0"/>
        <v>Böhne 8124</v>
      </c>
      <c r="B43" s="25">
        <v>27276</v>
      </c>
      <c r="C43" s="25">
        <v>8124</v>
      </c>
      <c r="D43" s="28" t="s">
        <v>578</v>
      </c>
      <c r="E43" s="28" t="s">
        <v>173</v>
      </c>
      <c r="F43" s="64" t="s">
        <v>110</v>
      </c>
      <c r="G43" s="65" t="s">
        <v>755</v>
      </c>
      <c r="H43" s="28" t="s">
        <v>725</v>
      </c>
      <c r="I43" s="28" t="s">
        <v>43</v>
      </c>
      <c r="O43" s="3"/>
      <c r="P43" s="25"/>
      <c r="Q43" s="25"/>
      <c r="R43" s="28"/>
      <c r="S43" s="28"/>
      <c r="T43" s="64"/>
      <c r="U43" s="65"/>
      <c r="V43" s="28"/>
      <c r="W43" s="28"/>
    </row>
    <row r="44" spans="1:23" x14ac:dyDescent="0.2">
      <c r="A44" s="3" t="str">
        <f t="shared" si="0"/>
        <v>Bohrmann 8125</v>
      </c>
      <c r="B44" s="25">
        <v>106355</v>
      </c>
      <c r="C44" s="25">
        <v>8125</v>
      </c>
      <c r="D44" s="28" t="s">
        <v>310</v>
      </c>
      <c r="E44" s="28" t="s">
        <v>311</v>
      </c>
      <c r="F44" s="64" t="s">
        <v>133</v>
      </c>
      <c r="G44" s="65" t="s">
        <v>755</v>
      </c>
      <c r="H44" s="28" t="s">
        <v>696</v>
      </c>
      <c r="I44" s="28" t="s">
        <v>50</v>
      </c>
      <c r="O44" s="3"/>
      <c r="P44" s="25"/>
      <c r="Q44" s="25"/>
      <c r="R44" s="28"/>
      <c r="S44" s="28"/>
      <c r="T44" s="64"/>
      <c r="U44" s="65"/>
      <c r="V44" s="28"/>
      <c r="W44" s="28"/>
    </row>
    <row r="45" spans="1:23" x14ac:dyDescent="0.2">
      <c r="A45" s="3" t="str">
        <f t="shared" si="0"/>
        <v>Bohrmann 8126</v>
      </c>
      <c r="B45" s="25">
        <v>106356</v>
      </c>
      <c r="C45" s="25">
        <v>8126</v>
      </c>
      <c r="D45" s="28" t="s">
        <v>310</v>
      </c>
      <c r="E45" s="28" t="s">
        <v>251</v>
      </c>
      <c r="F45" s="64" t="s">
        <v>113</v>
      </c>
      <c r="G45" s="65" t="s">
        <v>757</v>
      </c>
      <c r="H45" s="28" t="s">
        <v>696</v>
      </c>
      <c r="I45" s="28" t="s">
        <v>50</v>
      </c>
      <c r="O45" s="3"/>
      <c r="P45" s="25"/>
      <c r="Q45" s="25"/>
      <c r="R45" s="28"/>
      <c r="S45" s="28"/>
      <c r="T45" s="64"/>
      <c r="U45" s="65"/>
      <c r="V45" s="28"/>
      <c r="W45" s="28"/>
    </row>
    <row r="46" spans="1:23" x14ac:dyDescent="0.2">
      <c r="A46" s="3" t="str">
        <f t="shared" si="0"/>
        <v>Brandes 8138</v>
      </c>
      <c r="B46" s="25">
        <v>40042</v>
      </c>
      <c r="C46" s="25">
        <v>8138</v>
      </c>
      <c r="D46" s="28" t="s">
        <v>74</v>
      </c>
      <c r="E46" s="28" t="s">
        <v>75</v>
      </c>
      <c r="F46" s="64" t="s">
        <v>110</v>
      </c>
      <c r="G46" s="65" t="s">
        <v>758</v>
      </c>
      <c r="H46" s="28" t="s">
        <v>769</v>
      </c>
      <c r="I46" s="28" t="s">
        <v>770</v>
      </c>
      <c r="O46" s="3"/>
      <c r="P46" s="25"/>
      <c r="Q46" s="25"/>
      <c r="R46" s="28"/>
      <c r="S46" s="28"/>
      <c r="T46" s="64"/>
      <c r="U46" s="65"/>
      <c r="V46" s="28"/>
      <c r="W46" s="28"/>
    </row>
    <row r="47" spans="1:23" x14ac:dyDescent="0.2">
      <c r="A47" s="3" t="str">
        <f t="shared" si="0"/>
        <v>Braun 8140</v>
      </c>
      <c r="B47" s="25">
        <v>67519</v>
      </c>
      <c r="C47" s="25">
        <v>8140</v>
      </c>
      <c r="D47" s="28" t="s">
        <v>160</v>
      </c>
      <c r="E47" s="28" t="s">
        <v>199</v>
      </c>
      <c r="F47" s="64" t="s">
        <v>133</v>
      </c>
      <c r="G47" s="65" t="s">
        <v>755</v>
      </c>
      <c r="H47" s="28" t="s">
        <v>689</v>
      </c>
      <c r="I47" s="28" t="s">
        <v>53</v>
      </c>
      <c r="O47" s="3"/>
      <c r="P47" s="25"/>
      <c r="Q47" s="25"/>
      <c r="R47" s="28"/>
      <c r="S47" s="28"/>
      <c r="T47" s="64"/>
      <c r="U47" s="65"/>
      <c r="V47" s="28"/>
      <c r="W47" s="28"/>
    </row>
    <row r="48" spans="1:23" x14ac:dyDescent="0.2">
      <c r="A48" s="3" t="str">
        <f t="shared" si="0"/>
        <v>Bretthauer 8147</v>
      </c>
      <c r="B48" s="25">
        <v>135896</v>
      </c>
      <c r="C48" s="25">
        <v>8147</v>
      </c>
      <c r="D48" s="28" t="s">
        <v>512</v>
      </c>
      <c r="E48" s="28" t="s">
        <v>239</v>
      </c>
      <c r="F48" s="27" t="s">
        <v>110</v>
      </c>
      <c r="G48" s="72" t="s">
        <v>758</v>
      </c>
      <c r="H48" s="28" t="s">
        <v>715</v>
      </c>
      <c r="I48" s="28" t="s">
        <v>54</v>
      </c>
      <c r="O48" s="3"/>
      <c r="P48" s="25"/>
      <c r="Q48" s="25"/>
      <c r="R48" s="28"/>
      <c r="S48" s="28"/>
      <c r="T48" s="27"/>
      <c r="U48" s="72"/>
      <c r="V48" s="28"/>
      <c r="W48" s="28"/>
    </row>
    <row r="49" spans="1:23" x14ac:dyDescent="0.2">
      <c r="A49" s="3" t="str">
        <f t="shared" si="0"/>
        <v>Brookes-Kiefer 8153</v>
      </c>
      <c r="B49" s="25">
        <v>27842</v>
      </c>
      <c r="C49" s="25">
        <v>8153</v>
      </c>
      <c r="D49" s="28" t="s">
        <v>619</v>
      </c>
      <c r="E49" s="28" t="s">
        <v>620</v>
      </c>
      <c r="F49" s="64" t="s">
        <v>133</v>
      </c>
      <c r="G49" s="65" t="s">
        <v>755</v>
      </c>
      <c r="H49" s="28" t="s">
        <v>688</v>
      </c>
      <c r="I49" s="28" t="s">
        <v>23</v>
      </c>
      <c r="O49" s="3"/>
      <c r="P49" s="25"/>
      <c r="Q49" s="25"/>
      <c r="R49" s="28"/>
      <c r="S49" s="28"/>
      <c r="T49" s="64"/>
      <c r="U49" s="65"/>
      <c r="V49" s="28"/>
      <c r="W49" s="28"/>
    </row>
    <row r="50" spans="1:23" x14ac:dyDescent="0.2">
      <c r="A50" s="3" t="str">
        <f t="shared" si="0"/>
        <v>Brückner 8156</v>
      </c>
      <c r="B50" s="25">
        <v>100737</v>
      </c>
      <c r="C50" s="25">
        <v>8156</v>
      </c>
      <c r="D50" s="28" t="s">
        <v>426</v>
      </c>
      <c r="E50" s="28" t="s">
        <v>121</v>
      </c>
      <c r="F50" s="64" t="s">
        <v>110</v>
      </c>
      <c r="G50" s="65" t="s">
        <v>755</v>
      </c>
      <c r="H50" s="28" t="s">
        <v>704</v>
      </c>
      <c r="I50" s="28" t="s">
        <v>54</v>
      </c>
      <c r="O50" s="3"/>
      <c r="P50" s="25"/>
      <c r="Q50" s="25"/>
      <c r="R50" s="28"/>
      <c r="S50" s="28"/>
      <c r="T50" s="64"/>
      <c r="U50" s="65"/>
      <c r="V50" s="28"/>
      <c r="W50" s="28"/>
    </row>
    <row r="51" spans="1:23" x14ac:dyDescent="0.2">
      <c r="A51" s="3" t="str">
        <f t="shared" si="0"/>
        <v>Buhl 8166</v>
      </c>
      <c r="B51" s="25">
        <v>89122</v>
      </c>
      <c r="C51" s="25">
        <v>8166</v>
      </c>
      <c r="D51" s="28" t="s">
        <v>513</v>
      </c>
      <c r="E51" s="28" t="s">
        <v>343</v>
      </c>
      <c r="F51" s="64" t="s">
        <v>126</v>
      </c>
      <c r="G51" s="65" t="s">
        <v>755</v>
      </c>
      <c r="H51" s="28" t="s">
        <v>715</v>
      </c>
      <c r="I51" s="28" t="s">
        <v>54</v>
      </c>
      <c r="O51" s="3"/>
      <c r="P51" s="25"/>
      <c r="Q51" s="25"/>
      <c r="R51" s="28"/>
      <c r="S51" s="28"/>
      <c r="T51" s="64"/>
      <c r="U51" s="65"/>
      <c r="V51" s="28"/>
      <c r="W51" s="28"/>
    </row>
    <row r="52" spans="1:23" x14ac:dyDescent="0.2">
      <c r="A52" s="3" t="str">
        <f t="shared" si="0"/>
        <v>Buhl 8167</v>
      </c>
      <c r="B52" s="25">
        <v>89121</v>
      </c>
      <c r="C52" s="25">
        <v>8167</v>
      </c>
      <c r="D52" s="28" t="s">
        <v>513</v>
      </c>
      <c r="E52" s="28" t="s">
        <v>295</v>
      </c>
      <c r="F52" s="64" t="s">
        <v>113</v>
      </c>
      <c r="G52" s="65" t="s">
        <v>757</v>
      </c>
      <c r="H52" s="28" t="s">
        <v>715</v>
      </c>
      <c r="I52" s="28" t="s">
        <v>54</v>
      </c>
      <c r="O52" s="3"/>
      <c r="P52" s="25"/>
      <c r="Q52" s="25"/>
      <c r="R52" s="28"/>
      <c r="S52" s="28"/>
      <c r="T52" s="64"/>
      <c r="U52" s="65"/>
      <c r="V52" s="28"/>
      <c r="W52" s="28"/>
    </row>
    <row r="53" spans="1:23" x14ac:dyDescent="0.2">
      <c r="A53" s="3" t="str">
        <f t="shared" si="0"/>
        <v>Burger 8168</v>
      </c>
      <c r="B53" s="25">
        <v>100814</v>
      </c>
      <c r="C53" s="25">
        <v>8168</v>
      </c>
      <c r="D53" s="28" t="s">
        <v>824</v>
      </c>
      <c r="E53" s="28" t="s">
        <v>495</v>
      </c>
      <c r="F53" s="64" t="s">
        <v>110</v>
      </c>
      <c r="G53" s="65"/>
      <c r="H53" s="28" t="s">
        <v>725</v>
      </c>
      <c r="I53" s="28" t="s">
        <v>43</v>
      </c>
      <c r="O53" s="3"/>
      <c r="P53" s="25"/>
      <c r="Q53" s="25"/>
      <c r="R53" s="28"/>
      <c r="S53" s="28"/>
      <c r="T53" s="64"/>
      <c r="U53" s="65"/>
      <c r="V53" s="28"/>
      <c r="W53" s="28"/>
    </row>
    <row r="54" spans="1:23" x14ac:dyDescent="0.2">
      <c r="A54" s="3" t="str">
        <f t="shared" si="0"/>
        <v>Buskowiak 8173</v>
      </c>
      <c r="B54" s="25">
        <v>67019</v>
      </c>
      <c r="C54" s="25">
        <v>8173</v>
      </c>
      <c r="D54" s="28" t="s">
        <v>663</v>
      </c>
      <c r="E54" s="28" t="s">
        <v>173</v>
      </c>
      <c r="F54" s="64" t="s">
        <v>133</v>
      </c>
      <c r="G54" s="65" t="s">
        <v>755</v>
      </c>
      <c r="H54" s="28" t="s">
        <v>739</v>
      </c>
      <c r="I54" s="28" t="s">
        <v>49</v>
      </c>
      <c r="O54" s="3"/>
      <c r="P54" s="25"/>
      <c r="Q54" s="25"/>
      <c r="R54" s="28"/>
      <c r="S54" s="28"/>
      <c r="T54" s="64"/>
      <c r="U54" s="65"/>
      <c r="V54" s="28"/>
      <c r="W54" s="28"/>
    </row>
    <row r="55" spans="1:23" x14ac:dyDescent="0.2">
      <c r="A55" s="3" t="str">
        <f t="shared" si="0"/>
        <v>Büttner 8175</v>
      </c>
      <c r="B55" s="25">
        <v>106652</v>
      </c>
      <c r="C55" s="25">
        <v>8175</v>
      </c>
      <c r="D55" s="28" t="s">
        <v>386</v>
      </c>
      <c r="E55" s="28" t="s">
        <v>169</v>
      </c>
      <c r="F55" s="64" t="s">
        <v>110</v>
      </c>
      <c r="G55" s="65"/>
      <c r="H55" s="28" t="s">
        <v>703</v>
      </c>
      <c r="I55" s="28" t="s">
        <v>31</v>
      </c>
      <c r="O55" s="3"/>
      <c r="P55" s="25"/>
      <c r="Q55" s="25"/>
      <c r="R55" s="28"/>
      <c r="S55" s="28"/>
      <c r="T55" s="64"/>
      <c r="U55" s="65"/>
      <c r="V55" s="28"/>
      <c r="W55" s="28"/>
    </row>
    <row r="56" spans="1:23" x14ac:dyDescent="0.2">
      <c r="A56" s="3" t="str">
        <f t="shared" si="0"/>
        <v>Cabrera Tudela 8176</v>
      </c>
      <c r="B56" s="25">
        <v>106539</v>
      </c>
      <c r="C56" s="25">
        <v>8176</v>
      </c>
      <c r="D56" s="28" t="s">
        <v>621</v>
      </c>
      <c r="E56" s="28" t="s">
        <v>307</v>
      </c>
      <c r="F56" s="27" t="s">
        <v>126</v>
      </c>
      <c r="G56" s="97" t="s">
        <v>755</v>
      </c>
      <c r="H56" s="28" t="s">
        <v>732</v>
      </c>
      <c r="I56" s="28" t="s">
        <v>47</v>
      </c>
      <c r="O56" s="3"/>
      <c r="P56" s="25"/>
      <c r="Q56" s="25"/>
      <c r="R56" s="28"/>
      <c r="S56" s="28"/>
      <c r="T56" s="27"/>
      <c r="U56" s="97"/>
      <c r="V56" s="28"/>
      <c r="W56" s="28"/>
    </row>
    <row r="57" spans="1:23" x14ac:dyDescent="0.2">
      <c r="A57" s="3" t="str">
        <f t="shared" si="0"/>
        <v>Caldwell 8179</v>
      </c>
      <c r="B57" s="25">
        <v>100471</v>
      </c>
      <c r="C57" s="25">
        <v>8179</v>
      </c>
      <c r="D57" s="28" t="s">
        <v>433</v>
      </c>
      <c r="E57" s="28" t="s">
        <v>173</v>
      </c>
      <c r="F57" s="64" t="s">
        <v>110</v>
      </c>
      <c r="G57" s="65" t="s">
        <v>755</v>
      </c>
      <c r="H57" s="28" t="s">
        <v>769</v>
      </c>
      <c r="I57" s="28" t="s">
        <v>770</v>
      </c>
      <c r="O57" s="3"/>
      <c r="P57" s="25"/>
      <c r="Q57" s="25"/>
      <c r="R57" s="28"/>
      <c r="S57" s="28"/>
      <c r="T57" s="64"/>
      <c r="U57" s="65"/>
      <c r="V57" s="28"/>
      <c r="W57" s="28"/>
    </row>
    <row r="58" spans="1:23" x14ac:dyDescent="0.2">
      <c r="A58" s="3" t="str">
        <f t="shared" si="0"/>
        <v>Callsen 8181</v>
      </c>
      <c r="B58" s="25">
        <v>27115</v>
      </c>
      <c r="C58" s="25">
        <v>8181</v>
      </c>
      <c r="D58" s="28" t="s">
        <v>276</v>
      </c>
      <c r="E58" s="28" t="s">
        <v>173</v>
      </c>
      <c r="F58" s="64" t="s">
        <v>110</v>
      </c>
      <c r="G58" s="65" t="s">
        <v>758</v>
      </c>
      <c r="H58" s="28" t="s">
        <v>691</v>
      </c>
      <c r="I58" s="28" t="s">
        <v>52</v>
      </c>
      <c r="O58" s="3"/>
      <c r="P58" s="25"/>
      <c r="Q58" s="25"/>
      <c r="R58" s="28"/>
      <c r="S58" s="28"/>
      <c r="T58" s="64"/>
      <c r="U58" s="65"/>
      <c r="V58" s="28"/>
      <c r="W58" s="28"/>
    </row>
    <row r="59" spans="1:23" x14ac:dyDescent="0.2">
      <c r="A59" s="3" t="str">
        <f t="shared" si="0"/>
        <v>Canady 8183</v>
      </c>
      <c r="B59" s="25">
        <v>107078</v>
      </c>
      <c r="C59" s="25">
        <v>8183</v>
      </c>
      <c r="D59" s="28" t="s">
        <v>356</v>
      </c>
      <c r="E59" s="28" t="s">
        <v>226</v>
      </c>
      <c r="F59" s="64" t="s">
        <v>113</v>
      </c>
      <c r="G59" s="65" t="s">
        <v>756</v>
      </c>
      <c r="H59" s="28" t="s">
        <v>700</v>
      </c>
      <c r="I59" s="28" t="s">
        <v>29</v>
      </c>
      <c r="O59" s="3"/>
      <c r="P59" s="25"/>
      <c r="Q59" s="25"/>
      <c r="R59" s="28"/>
      <c r="S59" s="28"/>
      <c r="T59" s="64"/>
      <c r="U59" s="65"/>
      <c r="V59" s="28"/>
      <c r="W59" s="28"/>
    </row>
    <row r="60" spans="1:23" x14ac:dyDescent="0.2">
      <c r="A60" s="3" t="str">
        <f t="shared" si="0"/>
        <v>Castro 8188</v>
      </c>
      <c r="B60" s="25">
        <v>12754</v>
      </c>
      <c r="C60" s="25">
        <v>8188</v>
      </c>
      <c r="D60" s="28" t="s">
        <v>555</v>
      </c>
      <c r="E60" s="28" t="s">
        <v>556</v>
      </c>
      <c r="F60" s="64" t="s">
        <v>113</v>
      </c>
      <c r="G60" s="65" t="s">
        <v>756</v>
      </c>
      <c r="H60" s="28" t="s">
        <v>1003</v>
      </c>
      <c r="I60" s="28" t="s">
        <v>1002</v>
      </c>
      <c r="O60" s="3"/>
      <c r="P60" s="25"/>
      <c r="Q60" s="25"/>
      <c r="R60" s="28"/>
      <c r="S60" s="28"/>
      <c r="T60" s="64"/>
      <c r="U60" s="65"/>
      <c r="V60" s="28"/>
      <c r="W60" s="28"/>
    </row>
    <row r="61" spans="1:23" x14ac:dyDescent="0.2">
      <c r="A61" s="3" t="str">
        <f t="shared" si="0"/>
        <v>Chalkidis 8190</v>
      </c>
      <c r="B61" s="25">
        <v>549</v>
      </c>
      <c r="C61" s="25">
        <v>8190</v>
      </c>
      <c r="D61" s="28" t="s">
        <v>77</v>
      </c>
      <c r="E61" s="28" t="s">
        <v>78</v>
      </c>
      <c r="F61" s="27" t="s">
        <v>110</v>
      </c>
      <c r="G61" s="72" t="s">
        <v>757</v>
      </c>
      <c r="H61" s="28" t="s">
        <v>732</v>
      </c>
      <c r="I61" s="28" t="s">
        <v>47</v>
      </c>
      <c r="O61" s="3"/>
      <c r="P61" s="25"/>
      <c r="Q61" s="25"/>
      <c r="R61" s="28"/>
      <c r="S61" s="28"/>
      <c r="T61" s="27"/>
      <c r="U61" s="72"/>
      <c r="V61" s="28"/>
      <c r="W61" s="28"/>
    </row>
    <row r="62" spans="1:23" x14ac:dyDescent="0.2">
      <c r="A62" s="3" t="str">
        <f t="shared" si="0"/>
        <v>Collmann 8196</v>
      </c>
      <c r="B62" s="25">
        <v>51890</v>
      </c>
      <c r="C62" s="25">
        <v>8196</v>
      </c>
      <c r="D62" s="28" t="s">
        <v>357</v>
      </c>
      <c r="E62" s="28" t="s">
        <v>237</v>
      </c>
      <c r="F62" s="64" t="s">
        <v>133</v>
      </c>
      <c r="G62" s="65" t="s">
        <v>758</v>
      </c>
      <c r="H62" s="28" t="s">
        <v>700</v>
      </c>
      <c r="I62" s="28" t="s">
        <v>29</v>
      </c>
      <c r="O62" s="3"/>
      <c r="P62" s="25"/>
      <c r="Q62" s="25"/>
      <c r="R62" s="28"/>
      <c r="S62" s="28"/>
      <c r="T62" s="64"/>
      <c r="U62" s="65"/>
      <c r="V62" s="28"/>
      <c r="W62" s="28"/>
    </row>
    <row r="63" spans="1:23" x14ac:dyDescent="0.2">
      <c r="A63" s="3" t="str">
        <f t="shared" si="0"/>
        <v>Curti 8204</v>
      </c>
      <c r="B63" s="25">
        <v>27602</v>
      </c>
      <c r="C63" s="25">
        <v>8204</v>
      </c>
      <c r="D63" s="28" t="s">
        <v>481</v>
      </c>
      <c r="E63" s="28" t="s">
        <v>158</v>
      </c>
      <c r="F63" s="64" t="s">
        <v>113</v>
      </c>
      <c r="G63" s="65" t="s">
        <v>756</v>
      </c>
      <c r="H63" s="28" t="s">
        <v>25</v>
      </c>
      <c r="I63" s="28" t="s">
        <v>25</v>
      </c>
      <c r="O63" s="3"/>
      <c r="P63" s="25"/>
      <c r="Q63" s="25"/>
      <c r="R63" s="28"/>
      <c r="S63" s="28"/>
      <c r="T63" s="64"/>
      <c r="U63" s="65"/>
      <c r="V63" s="28"/>
      <c r="W63" s="28"/>
    </row>
    <row r="64" spans="1:23" x14ac:dyDescent="0.2">
      <c r="A64" s="3" t="str">
        <f t="shared" si="0"/>
        <v>Custodio-Simon 8205</v>
      </c>
      <c r="B64" s="25">
        <v>106272</v>
      </c>
      <c r="C64" s="25">
        <v>8205</v>
      </c>
      <c r="D64" s="28" t="s">
        <v>641</v>
      </c>
      <c r="E64" s="28" t="s">
        <v>642</v>
      </c>
      <c r="F64" s="64" t="s">
        <v>126</v>
      </c>
      <c r="G64" s="65" t="s">
        <v>755</v>
      </c>
      <c r="H64" s="28" t="s">
        <v>25</v>
      </c>
      <c r="I64" s="28" t="s">
        <v>25</v>
      </c>
      <c r="O64" s="3"/>
      <c r="P64" s="25"/>
      <c r="Q64" s="25"/>
      <c r="R64" s="28"/>
      <c r="S64" s="28"/>
      <c r="T64" s="64"/>
      <c r="U64" s="65"/>
      <c r="V64" s="28"/>
      <c r="W64" s="28"/>
    </row>
    <row r="65" spans="1:23" x14ac:dyDescent="0.2">
      <c r="A65" s="3" t="str">
        <f t="shared" si="0"/>
        <v>Dähler 8208</v>
      </c>
      <c r="B65" s="25">
        <v>39673</v>
      </c>
      <c r="C65" s="25">
        <v>8208</v>
      </c>
      <c r="D65" s="28" t="s">
        <v>257</v>
      </c>
      <c r="E65" s="28" t="s">
        <v>207</v>
      </c>
      <c r="F65" s="27" t="s">
        <v>110</v>
      </c>
      <c r="G65" s="72" t="s">
        <v>758</v>
      </c>
      <c r="H65" s="28" t="s">
        <v>25</v>
      </c>
      <c r="I65" s="28" t="s">
        <v>25</v>
      </c>
      <c r="O65" s="3"/>
      <c r="P65" s="25"/>
      <c r="Q65" s="25"/>
      <c r="R65" s="28"/>
      <c r="S65" s="28"/>
      <c r="T65" s="27"/>
      <c r="U65" s="72"/>
      <c r="V65" s="28"/>
      <c r="W65" s="28"/>
    </row>
    <row r="66" spans="1:23" x14ac:dyDescent="0.2">
      <c r="A66" s="3" t="str">
        <f t="shared" si="0"/>
        <v>Daschmann 8209</v>
      </c>
      <c r="B66" s="25">
        <v>88698</v>
      </c>
      <c r="C66" s="25">
        <v>8209</v>
      </c>
      <c r="D66" s="28" t="s">
        <v>200</v>
      </c>
      <c r="E66" s="28" t="s">
        <v>130</v>
      </c>
      <c r="F66" s="64" t="s">
        <v>133</v>
      </c>
      <c r="G66" s="65" t="s">
        <v>758</v>
      </c>
      <c r="H66" s="28" t="s">
        <v>689</v>
      </c>
      <c r="I66" s="28" t="s">
        <v>53</v>
      </c>
      <c r="O66" s="3"/>
      <c r="P66" s="25"/>
      <c r="Q66" s="25"/>
      <c r="R66" s="28"/>
      <c r="S66" s="28"/>
      <c r="T66" s="64"/>
      <c r="U66" s="65"/>
      <c r="V66" s="28"/>
      <c r="W66" s="28"/>
    </row>
    <row r="67" spans="1:23" x14ac:dyDescent="0.2">
      <c r="A67" s="3" t="str">
        <f t="shared" ref="A67:A130" si="1">D67&amp;" "&amp;C67</f>
        <v>Dengs 8220</v>
      </c>
      <c r="B67" s="25">
        <v>106334</v>
      </c>
      <c r="C67" s="25">
        <v>8220</v>
      </c>
      <c r="D67" s="28" t="s">
        <v>825</v>
      </c>
      <c r="E67" s="28" t="s">
        <v>209</v>
      </c>
      <c r="F67" s="64" t="s">
        <v>133</v>
      </c>
      <c r="G67" s="65"/>
      <c r="H67" s="28" t="s">
        <v>32</v>
      </c>
      <c r="I67" s="28" t="s">
        <v>32</v>
      </c>
      <c r="O67" s="3"/>
      <c r="P67" s="25"/>
      <c r="Q67" s="25"/>
      <c r="R67" s="28"/>
      <c r="S67" s="28"/>
      <c r="T67" s="64"/>
      <c r="U67" s="65"/>
      <c r="V67" s="28"/>
      <c r="W67" s="28"/>
    </row>
    <row r="68" spans="1:23" x14ac:dyDescent="0.2">
      <c r="A68" s="3" t="str">
        <f t="shared" si="1"/>
        <v>Desiderio 8225</v>
      </c>
      <c r="B68" s="25">
        <v>27698</v>
      </c>
      <c r="C68" s="25">
        <v>8225</v>
      </c>
      <c r="D68" s="28" t="s">
        <v>624</v>
      </c>
      <c r="E68" s="28" t="s">
        <v>625</v>
      </c>
      <c r="F68" s="64" t="s">
        <v>110</v>
      </c>
      <c r="G68" s="65" t="s">
        <v>756</v>
      </c>
      <c r="H68" s="28" t="s">
        <v>732</v>
      </c>
      <c r="I68" s="28" t="s">
        <v>47</v>
      </c>
      <c r="O68" s="3"/>
      <c r="P68" s="25"/>
      <c r="Q68" s="25"/>
      <c r="R68" s="28"/>
      <c r="S68" s="28"/>
      <c r="T68" s="64"/>
      <c r="U68" s="65"/>
      <c r="V68" s="28"/>
      <c r="W68" s="28"/>
    </row>
    <row r="69" spans="1:23" x14ac:dyDescent="0.2">
      <c r="A69" s="3" t="str">
        <f t="shared" si="1"/>
        <v>Devine 8228</v>
      </c>
      <c r="B69" s="25">
        <v>106667</v>
      </c>
      <c r="C69" s="25">
        <v>8228</v>
      </c>
      <c r="D69" s="28" t="s">
        <v>374</v>
      </c>
      <c r="E69" s="28" t="s">
        <v>226</v>
      </c>
      <c r="F69" s="27" t="s">
        <v>133</v>
      </c>
      <c r="G69" s="72" t="s">
        <v>755</v>
      </c>
      <c r="H69" s="28" t="s">
        <v>702</v>
      </c>
      <c r="I69" s="28" t="s">
        <v>30</v>
      </c>
      <c r="O69" s="3"/>
      <c r="P69" s="25"/>
      <c r="Q69" s="25"/>
      <c r="R69" s="28"/>
      <c r="S69" s="28"/>
      <c r="T69" s="27"/>
      <c r="U69" s="72"/>
      <c r="V69" s="28"/>
      <c r="W69" s="28"/>
    </row>
    <row r="70" spans="1:23" x14ac:dyDescent="0.2">
      <c r="A70" s="3" t="str">
        <f t="shared" si="1"/>
        <v>Dietrich 8243</v>
      </c>
      <c r="B70" s="25">
        <v>106661</v>
      </c>
      <c r="C70" s="25">
        <v>8243</v>
      </c>
      <c r="D70" s="28" t="s">
        <v>375</v>
      </c>
      <c r="E70" s="28" t="s">
        <v>237</v>
      </c>
      <c r="F70" s="64" t="s">
        <v>133</v>
      </c>
      <c r="G70" s="65" t="s">
        <v>758</v>
      </c>
      <c r="H70" s="28" t="s">
        <v>702</v>
      </c>
      <c r="I70" s="28" t="s">
        <v>30</v>
      </c>
      <c r="O70" s="3"/>
      <c r="P70" s="25"/>
      <c r="Q70" s="25"/>
      <c r="R70" s="28"/>
      <c r="S70" s="28"/>
      <c r="T70" s="64"/>
      <c r="U70" s="65"/>
      <c r="V70" s="28"/>
      <c r="W70" s="28"/>
    </row>
    <row r="71" spans="1:23" x14ac:dyDescent="0.2">
      <c r="A71" s="3" t="str">
        <f t="shared" si="1"/>
        <v>Dietrich 8244</v>
      </c>
      <c r="B71" s="25">
        <v>140109</v>
      </c>
      <c r="C71" s="25">
        <v>8244</v>
      </c>
      <c r="D71" s="28" t="s">
        <v>375</v>
      </c>
      <c r="E71" s="28" t="s">
        <v>900</v>
      </c>
      <c r="F71" s="64" t="s">
        <v>113</v>
      </c>
      <c r="G71" s="65" t="s">
        <v>757</v>
      </c>
      <c r="H71" s="28" t="s">
        <v>702</v>
      </c>
      <c r="I71" s="28" t="s">
        <v>30</v>
      </c>
      <c r="O71" s="3"/>
      <c r="P71" s="25"/>
      <c r="Q71" s="25"/>
      <c r="R71" s="28"/>
      <c r="S71" s="28"/>
      <c r="T71" s="64"/>
      <c r="U71" s="65"/>
      <c r="V71" s="28"/>
      <c r="W71" s="28"/>
    </row>
    <row r="72" spans="1:23" x14ac:dyDescent="0.2">
      <c r="A72" s="3" t="str">
        <f t="shared" si="1"/>
        <v>Dietz 8245</v>
      </c>
      <c r="B72" s="25">
        <v>52031</v>
      </c>
      <c r="C72" s="25">
        <v>8245</v>
      </c>
      <c r="D72" s="28" t="s">
        <v>829</v>
      </c>
      <c r="E72" s="28" t="s">
        <v>170</v>
      </c>
      <c r="F72" s="98" t="s">
        <v>113</v>
      </c>
      <c r="G72" s="99" t="s">
        <v>757</v>
      </c>
      <c r="H72" s="28" t="s">
        <v>706</v>
      </c>
      <c r="I72" s="28" t="s">
        <v>34</v>
      </c>
      <c r="O72" s="3"/>
      <c r="P72" s="25"/>
      <c r="Q72" s="25"/>
      <c r="R72" s="28"/>
      <c r="S72" s="28"/>
      <c r="T72" s="98"/>
      <c r="U72" s="99"/>
      <c r="V72" s="28"/>
      <c r="W72" s="28"/>
    </row>
    <row r="73" spans="1:23" x14ac:dyDescent="0.2">
      <c r="A73" s="3" t="str">
        <f t="shared" si="1"/>
        <v>Wolf 8255</v>
      </c>
      <c r="B73" s="25">
        <v>106937</v>
      </c>
      <c r="C73" s="25">
        <v>8255</v>
      </c>
      <c r="D73" s="28" t="s">
        <v>151</v>
      </c>
      <c r="E73" s="28" t="s">
        <v>346</v>
      </c>
      <c r="F73" s="64" t="s">
        <v>110</v>
      </c>
      <c r="G73" s="65">
        <v>0</v>
      </c>
      <c r="H73" s="28" t="s">
        <v>724</v>
      </c>
      <c r="I73" s="28" t="s">
        <v>41</v>
      </c>
      <c r="O73" s="3"/>
      <c r="P73" s="25"/>
      <c r="Q73" s="25"/>
      <c r="R73" s="28"/>
      <c r="S73" s="28"/>
      <c r="T73" s="64"/>
      <c r="U73" s="65"/>
      <c r="V73" s="28"/>
      <c r="W73" s="28"/>
    </row>
    <row r="74" spans="1:23" x14ac:dyDescent="0.2">
      <c r="A74" s="3" t="str">
        <f t="shared" si="1"/>
        <v>Dorfmeister 8258</v>
      </c>
      <c r="B74" s="25"/>
      <c r="C74" s="25">
        <v>8258</v>
      </c>
      <c r="D74" s="28" t="s">
        <v>557</v>
      </c>
      <c r="E74" s="28" t="s">
        <v>219</v>
      </c>
      <c r="F74" s="64" t="s">
        <v>113</v>
      </c>
      <c r="G74" s="65" t="s">
        <v>757</v>
      </c>
      <c r="H74" s="28" t="s">
        <v>689</v>
      </c>
      <c r="I74" s="28" t="s">
        <v>53</v>
      </c>
      <c r="O74" s="3"/>
      <c r="P74" s="25"/>
      <c r="Q74" s="25"/>
      <c r="R74" s="28"/>
      <c r="S74" s="28"/>
      <c r="T74" s="64"/>
      <c r="U74" s="65"/>
      <c r="V74" s="28"/>
      <c r="W74" s="28"/>
    </row>
    <row r="75" spans="1:23" x14ac:dyDescent="0.2">
      <c r="A75" s="3" t="str">
        <f t="shared" si="1"/>
        <v>Druschel 8261</v>
      </c>
      <c r="B75" s="25">
        <v>51961</v>
      </c>
      <c r="C75" s="25">
        <v>8261</v>
      </c>
      <c r="D75" s="28" t="s">
        <v>502</v>
      </c>
      <c r="E75" s="28" t="s">
        <v>80</v>
      </c>
      <c r="F75" s="64" t="s">
        <v>133</v>
      </c>
      <c r="G75" s="65" t="s">
        <v>760</v>
      </c>
      <c r="H75" s="28" t="s">
        <v>714</v>
      </c>
      <c r="I75" s="28" t="s">
        <v>54</v>
      </c>
      <c r="O75" s="3"/>
      <c r="P75" s="25"/>
      <c r="Q75" s="25"/>
      <c r="R75" s="28"/>
      <c r="S75" s="28"/>
      <c r="T75" s="64"/>
      <c r="U75" s="65"/>
      <c r="V75" s="28"/>
      <c r="W75" s="28"/>
    </row>
    <row r="76" spans="1:23" x14ac:dyDescent="0.2">
      <c r="A76" s="3" t="str">
        <f t="shared" si="1"/>
        <v>Duplois-Laun 8264</v>
      </c>
      <c r="B76" s="25">
        <v>66849</v>
      </c>
      <c r="C76" s="25">
        <v>8264</v>
      </c>
      <c r="D76" s="28" t="s">
        <v>1169</v>
      </c>
      <c r="E76" s="28" t="s">
        <v>72</v>
      </c>
      <c r="F76" s="64" t="s">
        <v>133</v>
      </c>
      <c r="G76" s="65" t="s">
        <v>757</v>
      </c>
      <c r="H76" s="28" t="s">
        <v>769</v>
      </c>
      <c r="I76" s="28" t="s">
        <v>770</v>
      </c>
      <c r="O76" s="3"/>
      <c r="P76" s="25"/>
      <c r="Q76" s="25"/>
      <c r="R76" s="28"/>
      <c r="S76" s="28"/>
      <c r="T76" s="64"/>
      <c r="U76" s="65"/>
      <c r="V76" s="28"/>
      <c r="W76" s="28"/>
    </row>
    <row r="77" spans="1:23" x14ac:dyDescent="0.2">
      <c r="A77" s="3" t="str">
        <f t="shared" si="1"/>
        <v>Elsenberger 8270</v>
      </c>
      <c r="B77" s="25">
        <v>51830</v>
      </c>
      <c r="C77" s="25">
        <v>8270</v>
      </c>
      <c r="D77" s="28" t="s">
        <v>312</v>
      </c>
      <c r="E77" s="28" t="s">
        <v>125</v>
      </c>
      <c r="F77" s="64" t="s">
        <v>133</v>
      </c>
      <c r="G77" s="65" t="s">
        <v>757</v>
      </c>
      <c r="H77" s="28" t="s">
        <v>696</v>
      </c>
      <c r="I77" s="28" t="s">
        <v>50</v>
      </c>
      <c r="O77" s="3"/>
      <c r="P77" s="25"/>
      <c r="Q77" s="25"/>
      <c r="R77" s="28"/>
      <c r="S77" s="28"/>
      <c r="T77" s="64"/>
      <c r="U77" s="65"/>
      <c r="V77" s="28"/>
      <c r="W77" s="28"/>
    </row>
    <row r="78" spans="1:23" x14ac:dyDescent="0.2">
      <c r="A78" s="3" t="str">
        <f t="shared" si="1"/>
        <v>Emmerich 8272</v>
      </c>
      <c r="B78" s="25">
        <v>39636</v>
      </c>
      <c r="C78" s="25">
        <v>8272</v>
      </c>
      <c r="D78" s="28" t="s">
        <v>258</v>
      </c>
      <c r="E78" s="28" t="s">
        <v>259</v>
      </c>
      <c r="F78" s="64" t="s">
        <v>126</v>
      </c>
      <c r="G78" s="65" t="s">
        <v>757</v>
      </c>
      <c r="H78" s="28" t="s">
        <v>25</v>
      </c>
      <c r="I78" s="28" t="s">
        <v>25</v>
      </c>
      <c r="O78" s="3"/>
      <c r="P78" s="25"/>
      <c r="Q78" s="25"/>
      <c r="R78" s="28"/>
      <c r="S78" s="28"/>
      <c r="T78" s="64"/>
      <c r="U78" s="65"/>
      <c r="V78" s="28"/>
      <c r="W78" s="28"/>
    </row>
    <row r="79" spans="1:23" x14ac:dyDescent="0.2">
      <c r="A79" s="3" t="str">
        <f t="shared" si="1"/>
        <v>Engisch 8276</v>
      </c>
      <c r="B79" s="25">
        <v>106540</v>
      </c>
      <c r="C79" s="25">
        <v>8276</v>
      </c>
      <c r="D79" s="28" t="s">
        <v>626</v>
      </c>
      <c r="E79" s="28" t="s">
        <v>353</v>
      </c>
      <c r="F79" s="27" t="s">
        <v>126</v>
      </c>
      <c r="G79" s="97" t="s">
        <v>755</v>
      </c>
      <c r="H79" s="28" t="s">
        <v>732</v>
      </c>
      <c r="I79" s="28" t="s">
        <v>47</v>
      </c>
      <c r="O79" s="3"/>
      <c r="P79" s="25"/>
      <c r="Q79" s="25"/>
      <c r="R79" s="28"/>
      <c r="S79" s="28"/>
      <c r="T79" s="27"/>
      <c r="U79" s="97"/>
      <c r="V79" s="28"/>
      <c r="W79" s="28"/>
    </row>
    <row r="80" spans="1:23" x14ac:dyDescent="0.2">
      <c r="A80" s="3" t="str">
        <f t="shared" si="1"/>
        <v>Eylardi 8279</v>
      </c>
      <c r="B80" s="25">
        <v>88781</v>
      </c>
      <c r="C80" s="25">
        <v>8279</v>
      </c>
      <c r="D80" s="28" t="s">
        <v>610</v>
      </c>
      <c r="E80" s="28" t="s">
        <v>82</v>
      </c>
      <c r="F80" s="64" t="s">
        <v>133</v>
      </c>
      <c r="G80" s="65" t="s">
        <v>758</v>
      </c>
      <c r="H80" s="28" t="s">
        <v>730</v>
      </c>
      <c r="I80" s="28" t="s">
        <v>46</v>
      </c>
      <c r="O80" s="3"/>
      <c r="P80" s="25"/>
      <c r="Q80" s="25"/>
      <c r="R80" s="28"/>
      <c r="S80" s="28"/>
      <c r="T80" s="64"/>
      <c r="U80" s="65"/>
      <c r="V80" s="28"/>
      <c r="W80" s="28"/>
    </row>
    <row r="81" spans="1:23" x14ac:dyDescent="0.2">
      <c r="A81" s="3" t="str">
        <f t="shared" si="1"/>
        <v>Färber 8283</v>
      </c>
      <c r="B81" s="25">
        <v>100739</v>
      </c>
      <c r="C81" s="25">
        <v>8283</v>
      </c>
      <c r="D81" s="28" t="s">
        <v>427</v>
      </c>
      <c r="E81" s="28" t="s">
        <v>142</v>
      </c>
      <c r="F81" s="27" t="s">
        <v>126</v>
      </c>
      <c r="G81" s="97" t="s">
        <v>758</v>
      </c>
      <c r="H81" s="28" t="s">
        <v>704</v>
      </c>
      <c r="I81" s="28" t="s">
        <v>54</v>
      </c>
      <c r="O81" s="3"/>
      <c r="P81" s="25"/>
      <c r="Q81" s="25"/>
      <c r="R81" s="28"/>
      <c r="S81" s="28"/>
      <c r="T81" s="27"/>
      <c r="U81" s="97"/>
      <c r="V81" s="28"/>
      <c r="W81" s="28"/>
    </row>
    <row r="82" spans="1:23" x14ac:dyDescent="0.2">
      <c r="A82" s="3" t="str">
        <f t="shared" si="1"/>
        <v>Fehl 8290</v>
      </c>
      <c r="B82" s="25">
        <v>143030</v>
      </c>
      <c r="C82" s="25">
        <v>8290</v>
      </c>
      <c r="D82" s="28" t="s">
        <v>1073</v>
      </c>
      <c r="E82" s="28" t="s">
        <v>154</v>
      </c>
      <c r="F82" s="64" t="s">
        <v>113</v>
      </c>
      <c r="G82" s="65"/>
      <c r="H82" s="28" t="s">
        <v>838</v>
      </c>
      <c r="I82" s="28" t="s">
        <v>839</v>
      </c>
      <c r="O82" s="3"/>
      <c r="P82" s="25"/>
      <c r="Q82" s="25"/>
      <c r="R82" s="28"/>
      <c r="S82" s="28"/>
      <c r="T82" s="64"/>
      <c r="U82" s="65"/>
      <c r="V82" s="28"/>
      <c r="W82" s="28"/>
    </row>
    <row r="83" spans="1:23" x14ac:dyDescent="0.2">
      <c r="A83" s="3" t="str">
        <f t="shared" si="1"/>
        <v>Fernandez 8297</v>
      </c>
      <c r="B83" s="25">
        <v>67191</v>
      </c>
      <c r="C83" s="25">
        <v>8297</v>
      </c>
      <c r="D83" s="28" t="s">
        <v>503</v>
      </c>
      <c r="E83" s="28" t="s">
        <v>504</v>
      </c>
      <c r="F83" s="64" t="s">
        <v>126</v>
      </c>
      <c r="G83" s="65" t="s">
        <v>757</v>
      </c>
      <c r="H83" s="28" t="s">
        <v>714</v>
      </c>
      <c r="I83" s="28" t="s">
        <v>54</v>
      </c>
      <c r="O83" s="3"/>
      <c r="P83" s="25"/>
      <c r="Q83" s="25"/>
      <c r="R83" s="28"/>
      <c r="S83" s="28"/>
      <c r="T83" s="64"/>
      <c r="U83" s="65"/>
      <c r="V83" s="28"/>
      <c r="W83" s="28"/>
    </row>
    <row r="84" spans="1:23" x14ac:dyDescent="0.2">
      <c r="A84" s="3" t="str">
        <f t="shared" si="1"/>
        <v>Firmbach 8307</v>
      </c>
      <c r="B84" s="25">
        <v>677</v>
      </c>
      <c r="C84" s="25">
        <v>8307</v>
      </c>
      <c r="D84" s="28" t="s">
        <v>448</v>
      </c>
      <c r="E84" s="28" t="s">
        <v>124</v>
      </c>
      <c r="F84" s="64" t="s">
        <v>126</v>
      </c>
      <c r="G84" s="65" t="s">
        <v>755</v>
      </c>
      <c r="H84" s="28" t="s">
        <v>709</v>
      </c>
      <c r="I84" s="28" t="s">
        <v>35</v>
      </c>
      <c r="O84" s="3"/>
      <c r="P84" s="25"/>
      <c r="Q84" s="25"/>
      <c r="R84" s="28"/>
      <c r="S84" s="28"/>
      <c r="T84" s="64"/>
      <c r="U84" s="65"/>
      <c r="V84" s="28"/>
      <c r="W84" s="28"/>
    </row>
    <row r="85" spans="1:23" x14ac:dyDescent="0.2">
      <c r="A85" s="3" t="str">
        <f t="shared" si="1"/>
        <v>Fischer 8315</v>
      </c>
      <c r="B85" s="25">
        <v>100460</v>
      </c>
      <c r="C85" s="25">
        <v>8315</v>
      </c>
      <c r="D85" s="28" t="s">
        <v>118</v>
      </c>
      <c r="E85" s="28" t="s">
        <v>140</v>
      </c>
      <c r="F85" s="64" t="s">
        <v>110</v>
      </c>
      <c r="G85" s="65" t="s">
        <v>755</v>
      </c>
      <c r="H85" s="28" t="s">
        <v>702</v>
      </c>
      <c r="I85" s="28" t="s">
        <v>30</v>
      </c>
      <c r="O85" s="3"/>
      <c r="P85" s="25"/>
      <c r="Q85" s="25"/>
      <c r="R85" s="28"/>
      <c r="S85" s="28"/>
      <c r="T85" s="64"/>
      <c r="U85" s="65"/>
      <c r="V85" s="28"/>
      <c r="W85" s="28"/>
    </row>
    <row r="86" spans="1:23" x14ac:dyDescent="0.2">
      <c r="A86" s="3" t="str">
        <f t="shared" si="1"/>
        <v>Fischer 8318</v>
      </c>
      <c r="B86" s="25">
        <v>160</v>
      </c>
      <c r="C86" s="25">
        <v>8318</v>
      </c>
      <c r="D86" s="28" t="s">
        <v>118</v>
      </c>
      <c r="E86" s="28" t="s">
        <v>119</v>
      </c>
      <c r="F86" s="64" t="s">
        <v>110</v>
      </c>
      <c r="G86" s="65" t="s">
        <v>756</v>
      </c>
      <c r="H86" s="28" t="s">
        <v>686</v>
      </c>
      <c r="I86" s="28" t="s">
        <v>21</v>
      </c>
      <c r="O86" s="3"/>
      <c r="P86" s="25"/>
      <c r="Q86" s="25"/>
      <c r="R86" s="28"/>
      <c r="S86" s="28"/>
      <c r="T86" s="64"/>
      <c r="U86" s="65"/>
      <c r="V86" s="28"/>
      <c r="W86" s="28"/>
    </row>
    <row r="87" spans="1:23" x14ac:dyDescent="0.2">
      <c r="A87" s="3" t="str">
        <f t="shared" si="1"/>
        <v>Flaig 8322</v>
      </c>
      <c r="B87" s="25">
        <v>100489</v>
      </c>
      <c r="C87" s="25">
        <v>8322</v>
      </c>
      <c r="D87" s="28" t="s">
        <v>120</v>
      </c>
      <c r="E87" s="28" t="s">
        <v>121</v>
      </c>
      <c r="F87" s="64" t="s">
        <v>110</v>
      </c>
      <c r="G87" s="65"/>
      <c r="H87" s="28" t="s">
        <v>686</v>
      </c>
      <c r="I87" s="28" t="s">
        <v>21</v>
      </c>
      <c r="O87" s="3"/>
      <c r="P87" s="25"/>
      <c r="Q87" s="25"/>
      <c r="R87" s="28"/>
      <c r="S87" s="28"/>
      <c r="T87" s="64"/>
      <c r="U87" s="65"/>
      <c r="V87" s="28"/>
      <c r="W87" s="28"/>
    </row>
    <row r="88" spans="1:23" x14ac:dyDescent="0.2">
      <c r="A88" s="3" t="str">
        <f t="shared" si="1"/>
        <v>Flassig 8323</v>
      </c>
      <c r="B88" s="25">
        <v>66979</v>
      </c>
      <c r="C88" s="25">
        <v>8323</v>
      </c>
      <c r="D88" s="28" t="s">
        <v>543</v>
      </c>
      <c r="E88" s="28" t="s">
        <v>388</v>
      </c>
      <c r="F88" s="64" t="s">
        <v>110</v>
      </c>
      <c r="G88" s="65" t="s">
        <v>757</v>
      </c>
      <c r="H88" s="28" t="s">
        <v>722</v>
      </c>
      <c r="I88" s="28" t="s">
        <v>39</v>
      </c>
      <c r="O88" s="3"/>
      <c r="P88" s="25"/>
      <c r="Q88" s="25"/>
      <c r="R88" s="28"/>
      <c r="S88" s="28"/>
      <c r="T88" s="64"/>
      <c r="U88" s="65"/>
      <c r="V88" s="28"/>
      <c r="W88" s="28"/>
    </row>
    <row r="89" spans="1:23" x14ac:dyDescent="0.2">
      <c r="A89" s="3" t="str">
        <f t="shared" si="1"/>
        <v>Flemming 8324</v>
      </c>
      <c r="B89" s="25">
        <v>100711</v>
      </c>
      <c r="C89" s="25">
        <v>8324</v>
      </c>
      <c r="D89" s="28" t="s">
        <v>579</v>
      </c>
      <c r="E89" s="28" t="s">
        <v>580</v>
      </c>
      <c r="F89" s="64" t="s">
        <v>126</v>
      </c>
      <c r="G89" s="65"/>
      <c r="H89" s="28" t="s">
        <v>725</v>
      </c>
      <c r="I89" s="28" t="s">
        <v>43</v>
      </c>
      <c r="O89" s="3"/>
      <c r="P89" s="25"/>
      <c r="Q89" s="25"/>
      <c r="R89" s="28"/>
      <c r="S89" s="28"/>
      <c r="T89" s="64"/>
      <c r="U89" s="65"/>
      <c r="V89" s="28"/>
      <c r="W89" s="28"/>
    </row>
    <row r="90" spans="1:23" x14ac:dyDescent="0.2">
      <c r="A90" s="3" t="str">
        <f t="shared" si="1"/>
        <v>Freund 8345</v>
      </c>
      <c r="B90" s="25">
        <v>147239</v>
      </c>
      <c r="C90" s="25">
        <v>8345</v>
      </c>
      <c r="D90" s="28" t="s">
        <v>1086</v>
      </c>
      <c r="E90" s="28" t="s">
        <v>76</v>
      </c>
      <c r="F90" s="28" t="s">
        <v>110</v>
      </c>
      <c r="G90" s="69">
        <v>0</v>
      </c>
      <c r="H90" s="28" t="s">
        <v>721</v>
      </c>
      <c r="I90" s="28" t="s">
        <v>54</v>
      </c>
      <c r="O90" s="3"/>
      <c r="P90" s="25"/>
      <c r="Q90" s="25"/>
      <c r="R90" s="28"/>
      <c r="S90" s="28"/>
      <c r="T90" s="28"/>
      <c r="U90" s="69"/>
      <c r="V90" s="28"/>
      <c r="W90" s="28"/>
    </row>
    <row r="91" spans="1:23" x14ac:dyDescent="0.2">
      <c r="A91" s="3" t="str">
        <f t="shared" si="1"/>
        <v>Friedrich 8348</v>
      </c>
      <c r="B91" s="25">
        <v>40058</v>
      </c>
      <c r="C91" s="25">
        <v>8348</v>
      </c>
      <c r="D91" s="28" t="s">
        <v>514</v>
      </c>
      <c r="E91" s="28" t="s">
        <v>224</v>
      </c>
      <c r="F91" s="64" t="s">
        <v>137</v>
      </c>
      <c r="G91" s="65" t="s">
        <v>755</v>
      </c>
      <c r="H91" s="28" t="s">
        <v>715</v>
      </c>
      <c r="I91" s="28" t="s">
        <v>54</v>
      </c>
      <c r="O91" s="3"/>
      <c r="P91" s="25"/>
      <c r="Q91" s="25"/>
      <c r="R91" s="28"/>
      <c r="S91" s="28"/>
      <c r="T91" s="64"/>
      <c r="U91" s="65"/>
      <c r="V91" s="28"/>
      <c r="W91" s="28"/>
    </row>
    <row r="92" spans="1:23" x14ac:dyDescent="0.2">
      <c r="A92" s="3" t="str">
        <f t="shared" si="1"/>
        <v>Friedrich 8349</v>
      </c>
      <c r="B92" s="25">
        <v>51622</v>
      </c>
      <c r="C92" s="25">
        <v>8349</v>
      </c>
      <c r="D92" s="28" t="s">
        <v>514</v>
      </c>
      <c r="E92" s="28" t="s">
        <v>158</v>
      </c>
      <c r="F92" s="64" t="s">
        <v>133</v>
      </c>
      <c r="G92" s="65" t="s">
        <v>755</v>
      </c>
      <c r="H92" s="28" t="s">
        <v>715</v>
      </c>
      <c r="I92" s="28" t="s">
        <v>54</v>
      </c>
      <c r="O92" s="3"/>
      <c r="P92" s="25"/>
      <c r="Q92" s="25"/>
      <c r="R92" s="28"/>
      <c r="S92" s="28"/>
      <c r="T92" s="64"/>
      <c r="U92" s="65"/>
      <c r="V92" s="28"/>
      <c r="W92" s="28"/>
    </row>
    <row r="93" spans="1:23" x14ac:dyDescent="0.2">
      <c r="A93" s="3" t="str">
        <f t="shared" si="1"/>
        <v>Frobenius 8356</v>
      </c>
      <c r="B93" s="25">
        <v>67270</v>
      </c>
      <c r="C93" s="25">
        <v>8356</v>
      </c>
      <c r="D93" s="28" t="s">
        <v>227</v>
      </c>
      <c r="E93" s="28" t="s">
        <v>83</v>
      </c>
      <c r="F93" s="27" t="s">
        <v>113</v>
      </c>
      <c r="G93" s="72" t="s">
        <v>758</v>
      </c>
      <c r="H93" s="28" t="s">
        <v>690</v>
      </c>
      <c r="I93" s="28" t="s">
        <v>24</v>
      </c>
      <c r="O93" s="3"/>
      <c r="P93" s="25"/>
      <c r="Q93" s="25"/>
      <c r="R93" s="28"/>
      <c r="S93" s="28"/>
      <c r="T93" s="27"/>
      <c r="U93" s="72"/>
      <c r="V93" s="28"/>
      <c r="W93" s="28"/>
    </row>
    <row r="94" spans="1:23" x14ac:dyDescent="0.2">
      <c r="A94" s="3" t="str">
        <f t="shared" si="1"/>
        <v>Fuertes 8359</v>
      </c>
      <c r="B94" s="25">
        <v>106606</v>
      </c>
      <c r="C94" s="25">
        <v>8359</v>
      </c>
      <c r="D94" s="28" t="s">
        <v>417</v>
      </c>
      <c r="E94" s="28" t="s">
        <v>418</v>
      </c>
      <c r="F94" s="64" t="s">
        <v>126</v>
      </c>
      <c r="G94" s="65">
        <v>0</v>
      </c>
      <c r="H94" s="28" t="s">
        <v>33</v>
      </c>
      <c r="I94" s="28" t="s">
        <v>33</v>
      </c>
      <c r="O94" s="3"/>
      <c r="P94" s="25"/>
      <c r="Q94" s="25"/>
      <c r="R94" s="28"/>
      <c r="S94" s="28"/>
      <c r="T94" s="64"/>
      <c r="U94" s="65"/>
      <c r="V94" s="28"/>
      <c r="W94" s="28"/>
    </row>
    <row r="95" spans="1:23" x14ac:dyDescent="0.2">
      <c r="A95" s="3" t="str">
        <f t="shared" si="1"/>
        <v>Fuertes 8360</v>
      </c>
      <c r="B95" s="25">
        <v>67493</v>
      </c>
      <c r="C95" s="25">
        <v>8360</v>
      </c>
      <c r="D95" s="28" t="s">
        <v>417</v>
      </c>
      <c r="E95" s="28" t="s">
        <v>219</v>
      </c>
      <c r="F95" s="64" t="s">
        <v>113</v>
      </c>
      <c r="G95" s="65" t="s">
        <v>756</v>
      </c>
      <c r="H95" s="28" t="s">
        <v>33</v>
      </c>
      <c r="I95" s="28" t="s">
        <v>33</v>
      </c>
      <c r="O95" s="3"/>
      <c r="P95" s="25"/>
      <c r="Q95" s="25"/>
      <c r="R95" s="28"/>
      <c r="S95" s="28"/>
      <c r="T95" s="64"/>
      <c r="U95" s="65"/>
      <c r="V95" s="28"/>
      <c r="W95" s="28"/>
    </row>
    <row r="96" spans="1:23" x14ac:dyDescent="0.2">
      <c r="A96" s="3" t="str">
        <f t="shared" si="1"/>
        <v>Gangi-Chiodo 8366</v>
      </c>
      <c r="B96" s="25">
        <v>100534</v>
      </c>
      <c r="C96" s="25">
        <v>8366</v>
      </c>
      <c r="D96" s="28" t="s">
        <v>571</v>
      </c>
      <c r="E96" s="28" t="s">
        <v>572</v>
      </c>
      <c r="F96" s="64" t="s">
        <v>110</v>
      </c>
      <c r="G96" s="65" t="s">
        <v>755</v>
      </c>
      <c r="H96" s="28" t="s">
        <v>42</v>
      </c>
      <c r="I96" s="28" t="s">
        <v>42</v>
      </c>
      <c r="O96" s="3"/>
      <c r="P96" s="25"/>
      <c r="Q96" s="25"/>
      <c r="R96" s="28"/>
      <c r="S96" s="28"/>
      <c r="T96" s="64"/>
      <c r="U96" s="65"/>
      <c r="V96" s="28"/>
      <c r="W96" s="28"/>
    </row>
    <row r="97" spans="1:23" x14ac:dyDescent="0.2">
      <c r="A97" s="3" t="str">
        <f t="shared" si="1"/>
        <v>Gebhardt 8371</v>
      </c>
      <c r="B97" s="25">
        <v>624</v>
      </c>
      <c r="C97" s="25">
        <v>8371</v>
      </c>
      <c r="D97" s="28" t="s">
        <v>398</v>
      </c>
      <c r="E97" s="28" t="s">
        <v>117</v>
      </c>
      <c r="F97" s="64" t="s">
        <v>113</v>
      </c>
      <c r="G97" s="65" t="s">
        <v>758</v>
      </c>
      <c r="H97" s="28" t="s">
        <v>32</v>
      </c>
      <c r="I97" s="28" t="s">
        <v>32</v>
      </c>
      <c r="O97" s="3"/>
      <c r="P97" s="25"/>
      <c r="Q97" s="25"/>
      <c r="R97" s="28"/>
      <c r="S97" s="28"/>
      <c r="T97" s="64"/>
      <c r="U97" s="65"/>
      <c r="V97" s="28"/>
      <c r="W97" s="28"/>
    </row>
    <row r="98" spans="1:23" x14ac:dyDescent="0.2">
      <c r="A98" s="3" t="str">
        <f t="shared" si="1"/>
        <v>Geck 8374</v>
      </c>
      <c r="B98" s="25">
        <v>106274</v>
      </c>
      <c r="C98" s="25">
        <v>8374</v>
      </c>
      <c r="D98" s="28" t="s">
        <v>643</v>
      </c>
      <c r="E98" s="28" t="s">
        <v>119</v>
      </c>
      <c r="F98" s="64" t="s">
        <v>110</v>
      </c>
      <c r="G98" s="65" t="s">
        <v>755</v>
      </c>
      <c r="H98" s="28" t="s">
        <v>689</v>
      </c>
      <c r="I98" s="28" t="s">
        <v>53</v>
      </c>
      <c r="O98" s="3"/>
      <c r="P98" s="25"/>
      <c r="Q98" s="25"/>
      <c r="R98" s="28"/>
      <c r="S98" s="28"/>
      <c r="T98" s="64"/>
      <c r="U98" s="65"/>
      <c r="V98" s="28"/>
      <c r="W98" s="28"/>
    </row>
    <row r="99" spans="1:23" x14ac:dyDescent="0.2">
      <c r="A99" s="3" t="str">
        <f t="shared" si="1"/>
        <v>Geretshauser 8388</v>
      </c>
      <c r="B99" s="25">
        <v>67607</v>
      </c>
      <c r="C99" s="25">
        <v>8388</v>
      </c>
      <c r="D99" s="28" t="s">
        <v>494</v>
      </c>
      <c r="E99" s="28" t="s">
        <v>495</v>
      </c>
      <c r="F99" s="64" t="s">
        <v>133</v>
      </c>
      <c r="G99" s="65" t="s">
        <v>758</v>
      </c>
      <c r="H99" s="28" t="s">
        <v>709</v>
      </c>
      <c r="I99" s="28" t="s">
        <v>35</v>
      </c>
      <c r="O99" s="3"/>
      <c r="P99" s="25"/>
      <c r="Q99" s="25"/>
      <c r="R99" s="28"/>
      <c r="S99" s="28"/>
      <c r="T99" s="64"/>
      <c r="U99" s="65"/>
      <c r="V99" s="28"/>
      <c r="W99" s="28"/>
    </row>
    <row r="100" spans="1:23" x14ac:dyDescent="0.2">
      <c r="A100" s="3" t="str">
        <f t="shared" si="1"/>
        <v>Ginting 8393</v>
      </c>
      <c r="B100" s="25">
        <v>147207</v>
      </c>
      <c r="C100" s="25">
        <v>8393</v>
      </c>
      <c r="D100" s="28" t="s">
        <v>1087</v>
      </c>
      <c r="E100" s="28" t="s">
        <v>1088</v>
      </c>
      <c r="F100" s="64" t="s">
        <v>110</v>
      </c>
      <c r="G100" s="65">
        <v>0</v>
      </c>
      <c r="H100" s="28" t="s">
        <v>732</v>
      </c>
      <c r="I100" s="28" t="s">
        <v>47</v>
      </c>
      <c r="O100" s="3"/>
      <c r="P100" s="25"/>
      <c r="Q100" s="25"/>
      <c r="R100" s="28"/>
      <c r="S100" s="28"/>
      <c r="T100" s="64"/>
      <c r="U100" s="65"/>
      <c r="V100" s="28"/>
      <c r="W100" s="28"/>
    </row>
    <row r="101" spans="1:23" x14ac:dyDescent="0.2">
      <c r="A101" s="3" t="str">
        <f t="shared" si="1"/>
        <v>Göb 8398</v>
      </c>
      <c r="B101" s="25">
        <v>89117</v>
      </c>
      <c r="C101" s="25">
        <v>8398</v>
      </c>
      <c r="D101" s="28" t="s">
        <v>515</v>
      </c>
      <c r="E101" s="28" t="s">
        <v>272</v>
      </c>
      <c r="F101" s="64" t="s">
        <v>113</v>
      </c>
      <c r="G101" s="65" t="s">
        <v>757</v>
      </c>
      <c r="H101" s="28" t="s">
        <v>715</v>
      </c>
      <c r="I101" s="28" t="s">
        <v>54</v>
      </c>
      <c r="O101" s="3"/>
      <c r="P101" s="25"/>
      <c r="Q101" s="25"/>
      <c r="R101" s="28"/>
      <c r="S101" s="28"/>
      <c r="T101" s="64"/>
      <c r="U101" s="65"/>
      <c r="V101" s="28"/>
      <c r="W101" s="28"/>
    </row>
    <row r="102" spans="1:23" x14ac:dyDescent="0.2">
      <c r="A102" s="3" t="str">
        <f t="shared" si="1"/>
        <v>Filor 8399</v>
      </c>
      <c r="B102" s="25">
        <v>39338</v>
      </c>
      <c r="C102" s="25">
        <v>8399</v>
      </c>
      <c r="D102" s="28" t="s">
        <v>416</v>
      </c>
      <c r="E102" s="28" t="s">
        <v>268</v>
      </c>
      <c r="F102" s="64" t="s">
        <v>137</v>
      </c>
      <c r="G102" s="65" t="s">
        <v>756</v>
      </c>
      <c r="H102" s="28" t="s">
        <v>33</v>
      </c>
      <c r="I102" s="28" t="s">
        <v>33</v>
      </c>
      <c r="O102" s="3"/>
      <c r="P102" s="25"/>
      <c r="Q102" s="25"/>
      <c r="R102" s="28"/>
      <c r="S102" s="28"/>
      <c r="T102" s="64"/>
      <c r="U102" s="65"/>
      <c r="V102" s="28"/>
      <c r="W102" s="28"/>
    </row>
    <row r="103" spans="1:23" x14ac:dyDescent="0.2">
      <c r="A103" s="3" t="str">
        <f t="shared" si="1"/>
        <v>Göbel - Janka 8403</v>
      </c>
      <c r="B103" s="25">
        <v>39339</v>
      </c>
      <c r="C103" s="25">
        <v>8403</v>
      </c>
      <c r="D103" s="28" t="s">
        <v>421</v>
      </c>
      <c r="E103" s="28" t="s">
        <v>82</v>
      </c>
      <c r="F103" s="64" t="s">
        <v>137</v>
      </c>
      <c r="G103" s="65" t="s">
        <v>756</v>
      </c>
      <c r="H103" s="28" t="s">
        <v>33</v>
      </c>
      <c r="I103" s="28" t="s">
        <v>33</v>
      </c>
      <c r="O103" s="3"/>
      <c r="P103" s="25"/>
      <c r="Q103" s="25"/>
      <c r="R103" s="28"/>
      <c r="S103" s="28"/>
      <c r="T103" s="64"/>
      <c r="U103" s="65"/>
      <c r="V103" s="28"/>
      <c r="W103" s="28"/>
    </row>
    <row r="104" spans="1:23" x14ac:dyDescent="0.2">
      <c r="A104" s="3" t="str">
        <f t="shared" si="1"/>
        <v>Gonschorek 8407</v>
      </c>
      <c r="B104" s="25">
        <v>144500</v>
      </c>
      <c r="C104" s="25">
        <v>8407</v>
      </c>
      <c r="D104" s="28" t="s">
        <v>1089</v>
      </c>
      <c r="E104" s="28" t="s">
        <v>168</v>
      </c>
      <c r="F104" s="27" t="s">
        <v>110</v>
      </c>
      <c r="G104" s="72"/>
      <c r="H104" s="28" t="s">
        <v>838</v>
      </c>
      <c r="I104" s="28" t="s">
        <v>839</v>
      </c>
      <c r="O104" s="3"/>
      <c r="P104" s="25"/>
      <c r="Q104" s="25"/>
      <c r="R104" s="28"/>
      <c r="S104" s="28"/>
      <c r="T104" s="27"/>
      <c r="U104" s="72"/>
      <c r="V104" s="28"/>
      <c r="W104" s="28"/>
    </row>
    <row r="105" spans="1:23" x14ac:dyDescent="0.2">
      <c r="A105" s="3" t="str">
        <f t="shared" si="1"/>
        <v>Güldner 8435</v>
      </c>
      <c r="B105" s="25">
        <v>100432</v>
      </c>
      <c r="C105" s="25">
        <v>8435</v>
      </c>
      <c r="D105" s="28" t="s">
        <v>206</v>
      </c>
      <c r="E105" s="28" t="s">
        <v>144</v>
      </c>
      <c r="F105" s="64" t="s">
        <v>113</v>
      </c>
      <c r="G105" s="65" t="s">
        <v>756</v>
      </c>
      <c r="H105" s="28" t="s">
        <v>689</v>
      </c>
      <c r="I105" s="28" t="s">
        <v>53</v>
      </c>
      <c r="O105" s="3"/>
      <c r="P105" s="25"/>
      <c r="Q105" s="25"/>
      <c r="R105" s="28"/>
      <c r="S105" s="28"/>
      <c r="T105" s="64"/>
      <c r="U105" s="65"/>
      <c r="V105" s="28"/>
      <c r="W105" s="28"/>
    </row>
    <row r="106" spans="1:23" x14ac:dyDescent="0.2">
      <c r="A106" s="3" t="str">
        <f t="shared" si="1"/>
        <v>Hack 8441</v>
      </c>
      <c r="B106" s="25">
        <v>89407</v>
      </c>
      <c r="C106" s="25">
        <v>8441</v>
      </c>
      <c r="D106" s="28" t="s">
        <v>652</v>
      </c>
      <c r="E106" s="28" t="s">
        <v>222</v>
      </c>
      <c r="F106" s="64" t="s">
        <v>126</v>
      </c>
      <c r="G106" s="65" t="s">
        <v>758</v>
      </c>
      <c r="H106" s="28" t="s">
        <v>48</v>
      </c>
      <c r="I106" s="28" t="s">
        <v>48</v>
      </c>
      <c r="O106" s="3"/>
      <c r="P106" s="25"/>
      <c r="Q106" s="25"/>
      <c r="R106" s="28"/>
      <c r="S106" s="28"/>
      <c r="T106" s="64"/>
      <c r="U106" s="65"/>
      <c r="V106" s="28"/>
      <c r="W106" s="28"/>
    </row>
    <row r="107" spans="1:23" x14ac:dyDescent="0.2">
      <c r="A107" s="3" t="str">
        <f t="shared" si="1"/>
        <v>Hahn 8451</v>
      </c>
      <c r="B107" s="25">
        <v>67441</v>
      </c>
      <c r="C107" s="25">
        <v>8451</v>
      </c>
      <c r="D107" s="28" t="s">
        <v>484</v>
      </c>
      <c r="E107" s="28" t="s">
        <v>222</v>
      </c>
      <c r="F107" s="64" t="s">
        <v>133</v>
      </c>
      <c r="G107" s="65">
        <v>0</v>
      </c>
      <c r="H107" s="28" t="s">
        <v>739</v>
      </c>
      <c r="I107" s="28" t="s">
        <v>49</v>
      </c>
      <c r="O107" s="3"/>
      <c r="P107" s="25"/>
      <c r="Q107" s="25"/>
      <c r="R107" s="28"/>
      <c r="S107" s="28"/>
      <c r="T107" s="64"/>
      <c r="U107" s="65"/>
      <c r="V107" s="28"/>
      <c r="W107" s="28"/>
    </row>
    <row r="108" spans="1:23" x14ac:dyDescent="0.2">
      <c r="A108" s="3" t="str">
        <f t="shared" si="1"/>
        <v>Bristot 8463</v>
      </c>
      <c r="B108" s="25">
        <v>140106</v>
      </c>
      <c r="C108" s="25">
        <v>8463</v>
      </c>
      <c r="D108" s="28" t="s">
        <v>826</v>
      </c>
      <c r="E108" s="28" t="s">
        <v>827</v>
      </c>
      <c r="F108" s="64" t="s">
        <v>137</v>
      </c>
      <c r="G108" s="65" t="s">
        <v>756</v>
      </c>
      <c r="H108" s="28" t="s">
        <v>33</v>
      </c>
      <c r="I108" s="28" t="s">
        <v>33</v>
      </c>
      <c r="O108" s="3"/>
      <c r="P108" s="25"/>
      <c r="Q108" s="25"/>
      <c r="R108" s="28"/>
      <c r="S108" s="28"/>
      <c r="T108" s="64"/>
      <c r="U108" s="65"/>
      <c r="V108" s="28"/>
      <c r="W108" s="28"/>
    </row>
    <row r="109" spans="1:23" x14ac:dyDescent="0.2">
      <c r="A109" s="3" t="str">
        <f t="shared" si="1"/>
        <v>Heck-Seipel 8471</v>
      </c>
      <c r="B109" s="25">
        <v>100029</v>
      </c>
      <c r="C109" s="25">
        <v>8471</v>
      </c>
      <c r="D109" s="28" t="s">
        <v>588</v>
      </c>
      <c r="E109" s="28" t="s">
        <v>589</v>
      </c>
      <c r="F109" s="64" t="s">
        <v>133</v>
      </c>
      <c r="G109" s="65" t="s">
        <v>758</v>
      </c>
      <c r="H109" s="28" t="s">
        <v>721</v>
      </c>
      <c r="I109" s="28" t="s">
        <v>54</v>
      </c>
      <c r="O109" s="3"/>
      <c r="P109" s="25"/>
      <c r="Q109" s="25"/>
      <c r="R109" s="28"/>
      <c r="S109" s="28"/>
      <c r="T109" s="64"/>
      <c r="U109" s="65"/>
      <c r="V109" s="28"/>
      <c r="W109" s="28"/>
    </row>
    <row r="110" spans="1:23" x14ac:dyDescent="0.2">
      <c r="A110" s="3" t="str">
        <f t="shared" si="1"/>
        <v>Heeg 8473</v>
      </c>
      <c r="B110" s="25">
        <v>52015</v>
      </c>
      <c r="C110" s="25">
        <v>8473</v>
      </c>
      <c r="D110" s="28" t="s">
        <v>228</v>
      </c>
      <c r="E110" s="28" t="s">
        <v>71</v>
      </c>
      <c r="F110" s="27" t="s">
        <v>110</v>
      </c>
      <c r="G110" s="72" t="s">
        <v>757</v>
      </c>
      <c r="H110" s="28" t="s">
        <v>690</v>
      </c>
      <c r="I110" s="28" t="s">
        <v>24</v>
      </c>
      <c r="O110" s="3"/>
      <c r="P110" s="25"/>
      <c r="Q110" s="25"/>
      <c r="R110" s="28"/>
      <c r="S110" s="28"/>
      <c r="T110" s="27"/>
      <c r="U110" s="72"/>
      <c r="V110" s="28"/>
      <c r="W110" s="28"/>
    </row>
    <row r="111" spans="1:23" x14ac:dyDescent="0.2">
      <c r="A111" s="3" t="str">
        <f t="shared" si="1"/>
        <v>Heeg 8474</v>
      </c>
      <c r="B111" s="25">
        <v>89163</v>
      </c>
      <c r="C111" s="25">
        <v>8474</v>
      </c>
      <c r="D111" s="28" t="s">
        <v>228</v>
      </c>
      <c r="E111" s="28" t="s">
        <v>231</v>
      </c>
      <c r="F111" s="64" t="s">
        <v>137</v>
      </c>
      <c r="G111" s="65" t="s">
        <v>756</v>
      </c>
      <c r="H111" s="28" t="s">
        <v>690</v>
      </c>
      <c r="I111" s="28" t="s">
        <v>24</v>
      </c>
      <c r="O111" s="3"/>
      <c r="P111" s="25"/>
      <c r="Q111" s="25"/>
      <c r="R111" s="28"/>
      <c r="S111" s="28"/>
      <c r="T111" s="64"/>
      <c r="U111" s="65"/>
      <c r="V111" s="28"/>
      <c r="W111" s="28"/>
    </row>
    <row r="112" spans="1:23" x14ac:dyDescent="0.2">
      <c r="A112" s="3" t="str">
        <f t="shared" si="1"/>
        <v>Heilmann 8480</v>
      </c>
      <c r="B112" s="25">
        <v>89091</v>
      </c>
      <c r="C112" s="25">
        <v>8480</v>
      </c>
      <c r="D112" s="28" t="s">
        <v>523</v>
      </c>
      <c r="E112" s="28" t="s">
        <v>391</v>
      </c>
      <c r="F112" s="64" t="s">
        <v>133</v>
      </c>
      <c r="G112" s="65" t="s">
        <v>755</v>
      </c>
      <c r="H112" s="28" t="s">
        <v>721</v>
      </c>
      <c r="I112" s="28" t="s">
        <v>54</v>
      </c>
      <c r="O112" s="3"/>
      <c r="P112" s="25"/>
      <c r="Q112" s="25"/>
      <c r="R112" s="28"/>
      <c r="S112" s="28"/>
      <c r="T112" s="64"/>
      <c r="U112" s="65"/>
      <c r="V112" s="28"/>
      <c r="W112" s="28"/>
    </row>
    <row r="113" spans="1:23" x14ac:dyDescent="0.2">
      <c r="A113" s="3" t="str">
        <f t="shared" si="1"/>
        <v>Heilmann 8481</v>
      </c>
      <c r="B113" s="25">
        <v>89092</v>
      </c>
      <c r="C113" s="25">
        <v>8481</v>
      </c>
      <c r="D113" s="28" t="s">
        <v>523</v>
      </c>
      <c r="E113" s="28" t="s">
        <v>497</v>
      </c>
      <c r="F113" s="64" t="s">
        <v>110</v>
      </c>
      <c r="G113" s="65" t="s">
        <v>755</v>
      </c>
      <c r="H113" s="28" t="s">
        <v>721</v>
      </c>
      <c r="I113" s="28" t="s">
        <v>54</v>
      </c>
      <c r="O113" s="3"/>
      <c r="P113" s="25"/>
      <c r="Q113" s="25"/>
      <c r="R113" s="28"/>
      <c r="S113" s="28"/>
      <c r="T113" s="64"/>
      <c r="U113" s="65"/>
      <c r="V113" s="28"/>
      <c r="W113" s="28"/>
    </row>
    <row r="114" spans="1:23" x14ac:dyDescent="0.2">
      <c r="A114" s="3" t="str">
        <f t="shared" si="1"/>
        <v>Heindl 8484</v>
      </c>
      <c r="B114" s="25">
        <v>39282</v>
      </c>
      <c r="C114" s="25">
        <v>8484</v>
      </c>
      <c r="D114" s="28" t="s">
        <v>377</v>
      </c>
      <c r="E114" s="28" t="s">
        <v>132</v>
      </c>
      <c r="F114" s="64" t="s">
        <v>126</v>
      </c>
      <c r="G114" s="65" t="s">
        <v>760</v>
      </c>
      <c r="H114" s="28" t="s">
        <v>702</v>
      </c>
      <c r="I114" s="28" t="s">
        <v>30</v>
      </c>
      <c r="O114" s="3"/>
      <c r="P114" s="25"/>
      <c r="Q114" s="25"/>
      <c r="R114" s="28"/>
      <c r="S114" s="28"/>
      <c r="T114" s="64"/>
      <c r="U114" s="65"/>
      <c r="V114" s="28"/>
      <c r="W114" s="28"/>
    </row>
    <row r="115" spans="1:23" x14ac:dyDescent="0.2">
      <c r="A115" s="3" t="str">
        <f t="shared" si="1"/>
        <v>Heine 8485</v>
      </c>
      <c r="B115" s="25">
        <v>100371</v>
      </c>
      <c r="C115" s="25">
        <v>8485</v>
      </c>
      <c r="D115" s="28" t="s">
        <v>422</v>
      </c>
      <c r="E115" s="28" t="s">
        <v>437</v>
      </c>
      <c r="F115" s="27" t="s">
        <v>113</v>
      </c>
      <c r="G115" s="97" t="s">
        <v>756</v>
      </c>
      <c r="H115" s="28" t="s">
        <v>700</v>
      </c>
      <c r="I115" s="28" t="s">
        <v>29</v>
      </c>
      <c r="O115" s="3"/>
      <c r="P115" s="25"/>
      <c r="Q115" s="25"/>
      <c r="R115" s="28"/>
      <c r="S115" s="28"/>
      <c r="T115" s="27"/>
      <c r="U115" s="97"/>
      <c r="V115" s="28"/>
      <c r="W115" s="28"/>
    </row>
    <row r="116" spans="1:23" x14ac:dyDescent="0.2">
      <c r="A116" s="3" t="str">
        <f t="shared" si="1"/>
        <v>Heine 8487</v>
      </c>
      <c r="B116" s="25">
        <v>106595</v>
      </c>
      <c r="C116" s="25">
        <v>8487</v>
      </c>
      <c r="D116" s="28" t="s">
        <v>422</v>
      </c>
      <c r="E116" s="28" t="s">
        <v>452</v>
      </c>
      <c r="F116" s="64" t="s">
        <v>110</v>
      </c>
      <c r="G116" s="65" t="s">
        <v>758</v>
      </c>
      <c r="H116" s="28" t="s">
        <v>730</v>
      </c>
      <c r="I116" s="28" t="s">
        <v>46</v>
      </c>
      <c r="O116" s="3"/>
      <c r="P116" s="25"/>
      <c r="Q116" s="25"/>
      <c r="R116" s="28"/>
      <c r="S116" s="28"/>
      <c r="T116" s="64"/>
      <c r="U116" s="65"/>
      <c r="V116" s="28"/>
      <c r="W116" s="28"/>
    </row>
    <row r="117" spans="1:23" x14ac:dyDescent="0.2">
      <c r="A117" s="3" t="str">
        <f t="shared" si="1"/>
        <v>Heinrich 8488</v>
      </c>
      <c r="B117" s="25">
        <v>39776</v>
      </c>
      <c r="C117" s="25">
        <v>8488</v>
      </c>
      <c r="D117" s="28" t="s">
        <v>379</v>
      </c>
      <c r="E117" s="28" t="s">
        <v>334</v>
      </c>
      <c r="F117" s="64" t="s">
        <v>110</v>
      </c>
      <c r="G117" s="65" t="s">
        <v>755</v>
      </c>
      <c r="H117" s="28" t="s">
        <v>730</v>
      </c>
      <c r="I117" s="28" t="s">
        <v>46</v>
      </c>
      <c r="O117" s="3"/>
      <c r="P117" s="25"/>
      <c r="Q117" s="25"/>
      <c r="R117" s="28"/>
      <c r="S117" s="28"/>
      <c r="T117" s="64"/>
      <c r="U117" s="65"/>
      <c r="V117" s="28"/>
      <c r="W117" s="28"/>
    </row>
    <row r="118" spans="1:23" x14ac:dyDescent="0.2">
      <c r="A118" s="3" t="str">
        <f t="shared" si="1"/>
        <v>Held 8490</v>
      </c>
      <c r="B118" s="25">
        <v>106542</v>
      </c>
      <c r="C118" s="25">
        <v>8490</v>
      </c>
      <c r="D118" s="28" t="s">
        <v>234</v>
      </c>
      <c r="E118" s="28" t="s">
        <v>627</v>
      </c>
      <c r="F118" s="64" t="s">
        <v>126</v>
      </c>
      <c r="G118" s="65" t="s">
        <v>760</v>
      </c>
      <c r="H118" s="28" t="s">
        <v>732</v>
      </c>
      <c r="I118" s="28" t="s">
        <v>47</v>
      </c>
      <c r="O118" s="3"/>
      <c r="P118" s="25"/>
      <c r="Q118" s="25"/>
      <c r="R118" s="28"/>
      <c r="S118" s="28"/>
      <c r="T118" s="64"/>
      <c r="U118" s="65"/>
      <c r="V118" s="28"/>
      <c r="W118" s="28"/>
    </row>
    <row r="119" spans="1:23" x14ac:dyDescent="0.2">
      <c r="A119" s="3" t="str">
        <f t="shared" si="1"/>
        <v>Heldner 8493</v>
      </c>
      <c r="B119" s="25">
        <v>89108</v>
      </c>
      <c r="C119" s="25">
        <v>8493</v>
      </c>
      <c r="D119" s="28" t="s">
        <v>506</v>
      </c>
      <c r="E119" s="28" t="s">
        <v>507</v>
      </c>
      <c r="F119" s="64" t="s">
        <v>133</v>
      </c>
      <c r="G119" s="65" t="s">
        <v>755</v>
      </c>
      <c r="H119" s="28" t="s">
        <v>714</v>
      </c>
      <c r="I119" s="28" t="s">
        <v>54</v>
      </c>
      <c r="O119" s="3"/>
      <c r="P119" s="25"/>
      <c r="Q119" s="25"/>
      <c r="R119" s="28"/>
      <c r="S119" s="28"/>
      <c r="T119" s="64"/>
      <c r="U119" s="65"/>
      <c r="V119" s="28"/>
      <c r="W119" s="28"/>
    </row>
    <row r="120" spans="1:23" x14ac:dyDescent="0.2">
      <c r="A120" s="3" t="str">
        <f t="shared" si="1"/>
        <v>Helfrich 8494</v>
      </c>
      <c r="B120" s="25">
        <v>51454</v>
      </c>
      <c r="C120" s="25">
        <v>8494</v>
      </c>
      <c r="D120" s="28" t="s">
        <v>612</v>
      </c>
      <c r="E120" s="28" t="s">
        <v>558</v>
      </c>
      <c r="F120" s="64" t="s">
        <v>110</v>
      </c>
      <c r="G120" s="65" t="s">
        <v>757</v>
      </c>
      <c r="H120" s="28" t="s">
        <v>730</v>
      </c>
      <c r="I120" s="28" t="s">
        <v>46</v>
      </c>
      <c r="O120" s="3"/>
      <c r="P120" s="25"/>
      <c r="Q120" s="25"/>
      <c r="R120" s="28"/>
      <c r="S120" s="28"/>
      <c r="T120" s="64"/>
      <c r="U120" s="65"/>
      <c r="V120" s="28"/>
      <c r="W120" s="28"/>
    </row>
    <row r="121" spans="1:23" x14ac:dyDescent="0.2">
      <c r="A121" s="3" t="str">
        <f t="shared" si="1"/>
        <v>Heller 8499</v>
      </c>
      <c r="B121" s="25">
        <v>51952</v>
      </c>
      <c r="C121" s="25">
        <v>8499</v>
      </c>
      <c r="D121" s="28" t="s">
        <v>828</v>
      </c>
      <c r="E121" s="28" t="s">
        <v>917</v>
      </c>
      <c r="F121" s="64" t="s">
        <v>126</v>
      </c>
      <c r="G121" s="65"/>
      <c r="H121" s="28" t="s">
        <v>700</v>
      </c>
      <c r="I121" s="28" t="s">
        <v>29</v>
      </c>
      <c r="O121" s="3"/>
      <c r="P121" s="25"/>
      <c r="Q121" s="25"/>
      <c r="R121" s="28"/>
      <c r="S121" s="28"/>
      <c r="T121" s="64"/>
      <c r="U121" s="65"/>
      <c r="V121" s="28"/>
      <c r="W121" s="28"/>
    </row>
    <row r="122" spans="1:23" x14ac:dyDescent="0.2">
      <c r="A122" s="3" t="str">
        <f t="shared" si="1"/>
        <v>Henrich 8510</v>
      </c>
      <c r="B122" s="25">
        <v>142979</v>
      </c>
      <c r="C122" s="25">
        <v>8510</v>
      </c>
      <c r="D122" s="28" t="s">
        <v>208</v>
      </c>
      <c r="E122" s="28" t="s">
        <v>260</v>
      </c>
      <c r="F122" s="64" t="s">
        <v>113</v>
      </c>
      <c r="G122" s="65" t="s">
        <v>757</v>
      </c>
      <c r="H122" s="28" t="s">
        <v>689</v>
      </c>
      <c r="I122" s="28" t="s">
        <v>53</v>
      </c>
      <c r="O122" s="3"/>
      <c r="P122" s="25"/>
      <c r="Q122" s="25"/>
      <c r="R122" s="28"/>
      <c r="S122" s="28"/>
      <c r="T122" s="64"/>
      <c r="U122" s="65"/>
      <c r="V122" s="28"/>
      <c r="W122" s="28"/>
    </row>
    <row r="123" spans="1:23" x14ac:dyDescent="0.2">
      <c r="A123" s="3" t="str">
        <f t="shared" si="1"/>
        <v>Henrich 8511</v>
      </c>
      <c r="B123" s="25">
        <v>51303</v>
      </c>
      <c r="C123" s="25">
        <v>8511</v>
      </c>
      <c r="D123" s="28" t="s">
        <v>208</v>
      </c>
      <c r="E123" s="28" t="s">
        <v>209</v>
      </c>
      <c r="F123" s="27" t="s">
        <v>133</v>
      </c>
      <c r="G123" s="97"/>
      <c r="H123" s="28" t="s">
        <v>689</v>
      </c>
      <c r="I123" s="28" t="s">
        <v>53</v>
      </c>
      <c r="O123" s="3"/>
      <c r="P123" s="25"/>
      <c r="Q123" s="25"/>
      <c r="R123" s="28"/>
      <c r="S123" s="28"/>
      <c r="T123" s="27"/>
      <c r="U123" s="97"/>
      <c r="V123" s="28"/>
      <c r="W123" s="28"/>
    </row>
    <row r="124" spans="1:23" x14ac:dyDescent="0.2">
      <c r="A124" s="3" t="str">
        <f t="shared" si="1"/>
        <v>Henrich 8514</v>
      </c>
      <c r="B124" s="25">
        <v>67314</v>
      </c>
      <c r="C124" s="25">
        <v>8514</v>
      </c>
      <c r="D124" s="28" t="s">
        <v>208</v>
      </c>
      <c r="E124" s="28" t="s">
        <v>83</v>
      </c>
      <c r="F124" s="64" t="s">
        <v>113</v>
      </c>
      <c r="G124" s="65" t="s">
        <v>756</v>
      </c>
      <c r="H124" s="28" t="s">
        <v>25</v>
      </c>
      <c r="I124" s="28" t="s">
        <v>25</v>
      </c>
      <c r="O124" s="3"/>
      <c r="P124" s="25"/>
      <c r="Q124" s="25"/>
      <c r="R124" s="28"/>
      <c r="S124" s="28"/>
      <c r="T124" s="64"/>
      <c r="U124" s="65"/>
      <c r="V124" s="28"/>
      <c r="W124" s="28"/>
    </row>
    <row r="125" spans="1:23" x14ac:dyDescent="0.2">
      <c r="A125" s="3" t="str">
        <f t="shared" si="1"/>
        <v>Herre 8521</v>
      </c>
      <c r="B125" s="25">
        <v>39676</v>
      </c>
      <c r="C125" s="25">
        <v>8521</v>
      </c>
      <c r="D125" s="28" t="s">
        <v>262</v>
      </c>
      <c r="E125" s="28" t="s">
        <v>263</v>
      </c>
      <c r="F125" s="64" t="s">
        <v>133</v>
      </c>
      <c r="G125" s="65" t="s">
        <v>755</v>
      </c>
      <c r="H125" s="28" t="s">
        <v>25</v>
      </c>
      <c r="I125" s="28" t="s">
        <v>25</v>
      </c>
      <c r="O125" s="3"/>
      <c r="P125" s="25"/>
      <c r="Q125" s="25"/>
      <c r="R125" s="28"/>
      <c r="S125" s="28"/>
      <c r="T125" s="64"/>
      <c r="U125" s="65"/>
      <c r="V125" s="28"/>
      <c r="W125" s="28"/>
    </row>
    <row r="126" spans="1:23" x14ac:dyDescent="0.2">
      <c r="A126" s="3" t="str">
        <f t="shared" si="1"/>
        <v>Hess 8529</v>
      </c>
      <c r="B126" s="25"/>
      <c r="C126" s="25">
        <v>8529</v>
      </c>
      <c r="D126" s="28" t="s">
        <v>344</v>
      </c>
      <c r="E126" s="28" t="s">
        <v>85</v>
      </c>
      <c r="F126" s="64" t="s">
        <v>113</v>
      </c>
      <c r="G126" s="65" t="s">
        <v>756</v>
      </c>
      <c r="H126" s="28" t="s">
        <v>25</v>
      </c>
      <c r="I126" s="28" t="s">
        <v>25</v>
      </c>
      <c r="O126" s="3"/>
      <c r="P126" s="25"/>
      <c r="Q126" s="25"/>
      <c r="R126" s="28"/>
      <c r="S126" s="28"/>
      <c r="T126" s="64"/>
      <c r="U126" s="65"/>
      <c r="V126" s="28"/>
      <c r="W126" s="28"/>
    </row>
    <row r="127" spans="1:23" x14ac:dyDescent="0.2">
      <c r="A127" s="3" t="str">
        <f t="shared" si="1"/>
        <v>Hilger 8539</v>
      </c>
      <c r="B127" s="25">
        <v>106544</v>
      </c>
      <c r="C127" s="25">
        <v>8539</v>
      </c>
      <c r="D127" s="28" t="s">
        <v>628</v>
      </c>
      <c r="E127" s="28" t="s">
        <v>604</v>
      </c>
      <c r="F127" s="64" t="s">
        <v>110</v>
      </c>
      <c r="G127" s="65">
        <v>0</v>
      </c>
      <c r="H127" s="28" t="s">
        <v>732</v>
      </c>
      <c r="I127" s="28" t="s">
        <v>47</v>
      </c>
      <c r="O127" s="3"/>
      <c r="P127" s="25"/>
      <c r="Q127" s="25"/>
      <c r="R127" s="28"/>
      <c r="S127" s="28"/>
      <c r="T127" s="64"/>
      <c r="U127" s="65"/>
      <c r="V127" s="28"/>
      <c r="W127" s="28"/>
    </row>
    <row r="128" spans="1:23" x14ac:dyDescent="0.2">
      <c r="A128" s="3" t="str">
        <f t="shared" si="1"/>
        <v>Hlavinka 8546</v>
      </c>
      <c r="B128" s="25">
        <v>100129</v>
      </c>
      <c r="C128" s="25">
        <v>8546</v>
      </c>
      <c r="D128" s="28" t="s">
        <v>653</v>
      </c>
      <c r="E128" s="28" t="s">
        <v>373</v>
      </c>
      <c r="F128" s="27" t="s">
        <v>113</v>
      </c>
      <c r="G128" s="72" t="s">
        <v>755</v>
      </c>
      <c r="H128" s="28" t="s">
        <v>48</v>
      </c>
      <c r="I128" s="28" t="s">
        <v>48</v>
      </c>
      <c r="O128" s="3"/>
      <c r="P128" s="25"/>
      <c r="Q128" s="25"/>
      <c r="R128" s="28"/>
      <c r="S128" s="28"/>
      <c r="T128" s="27"/>
      <c r="U128" s="72"/>
      <c r="V128" s="28"/>
      <c r="W128" s="28"/>
    </row>
    <row r="129" spans="1:23" x14ac:dyDescent="0.2">
      <c r="A129" s="3" t="str">
        <f t="shared" si="1"/>
        <v>Hospe 8568</v>
      </c>
      <c r="B129" s="25">
        <v>88631</v>
      </c>
      <c r="C129" s="25">
        <v>8568</v>
      </c>
      <c r="D129" s="28" t="s">
        <v>602</v>
      </c>
      <c r="E129" s="28" t="s">
        <v>603</v>
      </c>
      <c r="F129" s="64" t="s">
        <v>110</v>
      </c>
      <c r="G129" s="65" t="s">
        <v>757</v>
      </c>
      <c r="H129" s="28" t="s">
        <v>45</v>
      </c>
      <c r="I129" s="28" t="s">
        <v>45</v>
      </c>
      <c r="O129" s="3"/>
      <c r="P129" s="25"/>
      <c r="Q129" s="25"/>
      <c r="R129" s="28"/>
      <c r="S129" s="28"/>
      <c r="T129" s="64"/>
      <c r="U129" s="65"/>
      <c r="V129" s="28"/>
      <c r="W129" s="28"/>
    </row>
    <row r="130" spans="1:23" x14ac:dyDescent="0.2">
      <c r="A130" s="3" t="str">
        <f t="shared" si="1"/>
        <v>Hoyle 8569</v>
      </c>
      <c r="B130" s="25"/>
      <c r="C130" s="25">
        <v>8569</v>
      </c>
      <c r="D130" s="28" t="s">
        <v>1068</v>
      </c>
      <c r="E130" s="28" t="s">
        <v>1069</v>
      </c>
      <c r="F130" s="64" t="s">
        <v>133</v>
      </c>
      <c r="G130" s="65" t="s">
        <v>758</v>
      </c>
      <c r="H130" s="28" t="s">
        <v>48</v>
      </c>
      <c r="I130" s="28" t="s">
        <v>48</v>
      </c>
      <c r="O130" s="3"/>
      <c r="P130" s="25"/>
      <c r="Q130" s="25"/>
      <c r="R130" s="28"/>
      <c r="S130" s="28"/>
      <c r="T130" s="64"/>
      <c r="U130" s="65"/>
      <c r="V130" s="28"/>
      <c r="W130" s="28"/>
    </row>
    <row r="131" spans="1:23" x14ac:dyDescent="0.2">
      <c r="A131" s="3" t="str">
        <f t="shared" ref="A131:A194" si="2">D131&amp;" "&amp;C131</f>
        <v>Hübner 8570</v>
      </c>
      <c r="B131" s="25">
        <v>89170</v>
      </c>
      <c r="C131" s="25">
        <v>8570</v>
      </c>
      <c r="D131" s="28" t="s">
        <v>358</v>
      </c>
      <c r="E131" s="28" t="s">
        <v>360</v>
      </c>
      <c r="F131" s="64" t="s">
        <v>133</v>
      </c>
      <c r="G131" s="65" t="s">
        <v>758</v>
      </c>
      <c r="H131" s="28" t="s">
        <v>700</v>
      </c>
      <c r="I131" s="28" t="s">
        <v>29</v>
      </c>
      <c r="O131" s="3"/>
      <c r="P131" s="25"/>
      <c r="Q131" s="25"/>
      <c r="R131" s="28"/>
      <c r="S131" s="28"/>
      <c r="T131" s="64"/>
      <c r="U131" s="65"/>
      <c r="V131" s="28"/>
      <c r="W131" s="28"/>
    </row>
    <row r="132" spans="1:23" x14ac:dyDescent="0.2">
      <c r="A132" s="3" t="str">
        <f t="shared" si="2"/>
        <v>Hüllenhütter 8571</v>
      </c>
      <c r="B132" s="25">
        <v>106556</v>
      </c>
      <c r="C132" s="25">
        <v>8571</v>
      </c>
      <c r="D132" s="28" t="s">
        <v>289</v>
      </c>
      <c r="E132" s="28" t="s">
        <v>259</v>
      </c>
      <c r="F132" s="27" t="s">
        <v>133</v>
      </c>
      <c r="G132" s="72" t="s">
        <v>758</v>
      </c>
      <c r="H132" s="28" t="s">
        <v>709</v>
      </c>
      <c r="I132" s="28" t="s">
        <v>35</v>
      </c>
      <c r="O132" s="3"/>
      <c r="P132" s="25"/>
      <c r="Q132" s="25"/>
      <c r="R132" s="28"/>
      <c r="S132" s="28"/>
      <c r="T132" s="27"/>
      <c r="U132" s="72"/>
      <c r="V132" s="28"/>
      <c r="W132" s="28"/>
    </row>
    <row r="133" spans="1:23" x14ac:dyDescent="0.2">
      <c r="A133" s="3" t="str">
        <f t="shared" si="2"/>
        <v>Inglese 8583</v>
      </c>
      <c r="B133" s="25">
        <v>689</v>
      </c>
      <c r="C133" s="25">
        <v>8583</v>
      </c>
      <c r="D133" s="28" t="s">
        <v>235</v>
      </c>
      <c r="E133" s="28" t="s">
        <v>215</v>
      </c>
      <c r="F133" s="98" t="s">
        <v>113</v>
      </c>
      <c r="G133" s="99" t="s">
        <v>757</v>
      </c>
      <c r="H133" s="28" t="s">
        <v>690</v>
      </c>
      <c r="I133" s="28" t="s">
        <v>24</v>
      </c>
      <c r="O133" s="3"/>
      <c r="P133" s="25"/>
      <c r="Q133" s="25"/>
      <c r="R133" s="28"/>
      <c r="S133" s="28"/>
      <c r="T133" s="98"/>
      <c r="U133" s="99"/>
      <c r="V133" s="28"/>
      <c r="W133" s="28"/>
    </row>
    <row r="134" spans="1:23" x14ac:dyDescent="0.2">
      <c r="A134" s="3" t="str">
        <f t="shared" si="2"/>
        <v>Jackwerth 8584</v>
      </c>
      <c r="B134" s="25">
        <v>675</v>
      </c>
      <c r="C134" s="25">
        <v>8584</v>
      </c>
      <c r="D134" s="28" t="s">
        <v>455</v>
      </c>
      <c r="E134" s="28" t="s">
        <v>142</v>
      </c>
      <c r="F134" s="64" t="s">
        <v>133</v>
      </c>
      <c r="G134" s="65" t="s">
        <v>755</v>
      </c>
      <c r="H134" s="28" t="s">
        <v>709</v>
      </c>
      <c r="I134" s="28" t="s">
        <v>35</v>
      </c>
      <c r="O134" s="3"/>
      <c r="P134" s="25"/>
      <c r="Q134" s="25"/>
      <c r="R134" s="28"/>
      <c r="S134" s="28"/>
      <c r="T134" s="64"/>
      <c r="U134" s="65"/>
      <c r="V134" s="28"/>
      <c r="W134" s="28"/>
    </row>
    <row r="135" spans="1:23" x14ac:dyDescent="0.2">
      <c r="A135" s="3" t="str">
        <f t="shared" si="2"/>
        <v>Janicki 8591</v>
      </c>
      <c r="B135" s="25">
        <v>146130</v>
      </c>
      <c r="C135" s="25">
        <v>8591</v>
      </c>
      <c r="D135" s="28" t="s">
        <v>1090</v>
      </c>
      <c r="E135" s="28" t="s">
        <v>1091</v>
      </c>
      <c r="F135" s="64" t="s">
        <v>110</v>
      </c>
      <c r="G135" s="65">
        <v>0</v>
      </c>
      <c r="H135" s="28" t="s">
        <v>722</v>
      </c>
      <c r="I135" s="28" t="s">
        <v>39</v>
      </c>
      <c r="O135" s="3"/>
      <c r="P135" s="25"/>
      <c r="Q135" s="25"/>
      <c r="R135" s="28"/>
      <c r="S135" s="28"/>
      <c r="T135" s="64"/>
      <c r="U135" s="65"/>
      <c r="V135" s="28"/>
      <c r="W135" s="28"/>
    </row>
    <row r="136" spans="1:23" x14ac:dyDescent="0.2">
      <c r="A136" s="3" t="str">
        <f t="shared" si="2"/>
        <v>Jokisch 8606</v>
      </c>
      <c r="B136" s="25">
        <v>27047</v>
      </c>
      <c r="C136" s="25">
        <v>8606</v>
      </c>
      <c r="D136" s="28" t="s">
        <v>524</v>
      </c>
      <c r="E136" s="28" t="s">
        <v>76</v>
      </c>
      <c r="F136" s="27" t="s">
        <v>110</v>
      </c>
      <c r="G136" s="72" t="s">
        <v>757</v>
      </c>
      <c r="H136" s="28" t="s">
        <v>721</v>
      </c>
      <c r="I136" s="28" t="s">
        <v>54</v>
      </c>
      <c r="O136" s="3"/>
      <c r="P136" s="25"/>
      <c r="Q136" s="25"/>
      <c r="R136" s="28"/>
      <c r="S136" s="28"/>
      <c r="T136" s="27"/>
      <c r="U136" s="72"/>
      <c r="V136" s="28"/>
      <c r="W136" s="28"/>
    </row>
    <row r="137" spans="1:23" x14ac:dyDescent="0.2">
      <c r="A137" s="3" t="str">
        <f t="shared" si="2"/>
        <v>Jost 8608</v>
      </c>
      <c r="B137" s="25">
        <v>51609</v>
      </c>
      <c r="C137" s="25">
        <v>8608</v>
      </c>
      <c r="D137" s="28" t="s">
        <v>485</v>
      </c>
      <c r="E137" s="28" t="s">
        <v>132</v>
      </c>
      <c r="F137" s="64" t="s">
        <v>110</v>
      </c>
      <c r="G137" s="65" t="s">
        <v>756</v>
      </c>
      <c r="H137" s="28" t="s">
        <v>25</v>
      </c>
      <c r="I137" s="28" t="s">
        <v>25</v>
      </c>
      <c r="O137" s="3"/>
      <c r="P137" s="25"/>
      <c r="Q137" s="25"/>
      <c r="R137" s="28"/>
      <c r="S137" s="28"/>
      <c r="T137" s="64"/>
      <c r="U137" s="65"/>
      <c r="V137" s="28"/>
      <c r="W137" s="28"/>
    </row>
    <row r="138" spans="1:23" x14ac:dyDescent="0.2">
      <c r="A138" s="3" t="str">
        <f t="shared" si="2"/>
        <v>Kaiser 8618</v>
      </c>
      <c r="B138" s="25">
        <v>88701</v>
      </c>
      <c r="C138" s="25">
        <v>8618</v>
      </c>
      <c r="D138" s="28" t="s">
        <v>656</v>
      </c>
      <c r="E138" s="28" t="s">
        <v>158</v>
      </c>
      <c r="F138" s="64" t="s">
        <v>110</v>
      </c>
      <c r="G138" s="65" t="s">
        <v>758</v>
      </c>
      <c r="H138" s="28" t="s">
        <v>48</v>
      </c>
      <c r="I138" s="28" t="s">
        <v>48</v>
      </c>
      <c r="O138" s="3"/>
      <c r="P138" s="25"/>
      <c r="Q138" s="25"/>
      <c r="R138" s="28"/>
      <c r="S138" s="28"/>
      <c r="T138" s="64"/>
      <c r="U138" s="65"/>
      <c r="V138" s="28"/>
      <c r="W138" s="28"/>
    </row>
    <row r="139" spans="1:23" x14ac:dyDescent="0.2">
      <c r="A139" s="3" t="str">
        <f t="shared" si="2"/>
        <v>Kallup 8619</v>
      </c>
      <c r="B139" s="25">
        <v>100433</v>
      </c>
      <c r="C139" s="25">
        <v>8619</v>
      </c>
      <c r="D139" s="28" t="s">
        <v>361</v>
      </c>
      <c r="E139" s="28" t="s">
        <v>65</v>
      </c>
      <c r="F139" s="64" t="s">
        <v>126</v>
      </c>
      <c r="G139" s="65" t="s">
        <v>755</v>
      </c>
      <c r="H139" s="28" t="s">
        <v>700</v>
      </c>
      <c r="I139" s="28" t="s">
        <v>29</v>
      </c>
      <c r="O139" s="3"/>
      <c r="P139" s="25"/>
      <c r="Q139" s="25"/>
      <c r="R139" s="28"/>
      <c r="S139" s="28"/>
      <c r="T139" s="64"/>
      <c r="U139" s="65"/>
      <c r="V139" s="28"/>
      <c r="W139" s="28"/>
    </row>
    <row r="140" spans="1:23" x14ac:dyDescent="0.2">
      <c r="A140" s="3" t="str">
        <f t="shared" si="2"/>
        <v>Kiefer 8639</v>
      </c>
      <c r="B140" s="25">
        <v>27694</v>
      </c>
      <c r="C140" s="25">
        <v>8639</v>
      </c>
      <c r="D140" s="28" t="s">
        <v>630</v>
      </c>
      <c r="E140" s="28" t="s">
        <v>158</v>
      </c>
      <c r="F140" s="64" t="s">
        <v>133</v>
      </c>
      <c r="G140" s="65" t="s">
        <v>758</v>
      </c>
      <c r="H140" s="28" t="s">
        <v>688</v>
      </c>
      <c r="I140" s="31" t="s">
        <v>23</v>
      </c>
      <c r="O140" s="3"/>
      <c r="P140" s="25"/>
      <c r="Q140" s="25"/>
      <c r="R140" s="28"/>
      <c r="S140" s="28"/>
      <c r="T140" s="64"/>
      <c r="U140" s="65"/>
      <c r="V140" s="28"/>
      <c r="W140" s="31"/>
    </row>
    <row r="141" spans="1:23" x14ac:dyDescent="0.2">
      <c r="A141" s="3" t="str">
        <f t="shared" si="2"/>
        <v>Kleppig 8661</v>
      </c>
      <c r="B141" s="25">
        <v>89123</v>
      </c>
      <c r="C141" s="25">
        <v>8661</v>
      </c>
      <c r="D141" s="28" t="s">
        <v>516</v>
      </c>
      <c r="E141" s="28" t="s">
        <v>517</v>
      </c>
      <c r="F141" s="64" t="s">
        <v>110</v>
      </c>
      <c r="G141" s="65"/>
      <c r="H141" s="28" t="s">
        <v>715</v>
      </c>
      <c r="I141" s="28" t="s">
        <v>54</v>
      </c>
      <c r="O141" s="3"/>
      <c r="P141" s="25"/>
      <c r="Q141" s="25"/>
      <c r="R141" s="28"/>
      <c r="S141" s="28"/>
      <c r="T141" s="64"/>
      <c r="U141" s="65"/>
      <c r="V141" s="28"/>
      <c r="W141" s="28"/>
    </row>
    <row r="142" spans="1:23" x14ac:dyDescent="0.2">
      <c r="A142" s="3" t="str">
        <f t="shared" si="2"/>
        <v>Klier 8662</v>
      </c>
      <c r="B142" s="25">
        <v>89094</v>
      </c>
      <c r="C142" s="25">
        <v>8662</v>
      </c>
      <c r="D142" s="28" t="s">
        <v>525</v>
      </c>
      <c r="E142" s="28" t="s">
        <v>526</v>
      </c>
      <c r="F142" s="64" t="s">
        <v>133</v>
      </c>
      <c r="G142" s="65" t="s">
        <v>758</v>
      </c>
      <c r="H142" s="28" t="s">
        <v>721</v>
      </c>
      <c r="I142" s="28" t="s">
        <v>54</v>
      </c>
      <c r="O142" s="3"/>
      <c r="P142" s="25"/>
      <c r="Q142" s="25"/>
      <c r="R142" s="28"/>
      <c r="S142" s="28"/>
      <c r="T142" s="64"/>
      <c r="U142" s="65"/>
      <c r="V142" s="28"/>
      <c r="W142" s="28"/>
    </row>
    <row r="143" spans="1:23" x14ac:dyDescent="0.2">
      <c r="A143" s="3" t="str">
        <f t="shared" si="2"/>
        <v>Knischewski 8663</v>
      </c>
      <c r="B143" s="25">
        <v>676</v>
      </c>
      <c r="C143" s="25">
        <v>8663</v>
      </c>
      <c r="D143" s="28" t="s">
        <v>456</v>
      </c>
      <c r="E143" s="28" t="s">
        <v>72</v>
      </c>
      <c r="F143" s="27" t="s">
        <v>133</v>
      </c>
      <c r="G143" s="72" t="s">
        <v>758</v>
      </c>
      <c r="H143" s="28" t="s">
        <v>709</v>
      </c>
      <c r="I143" s="28" t="s">
        <v>35</v>
      </c>
      <c r="O143" s="3"/>
      <c r="P143" s="25"/>
      <c r="Q143" s="25"/>
      <c r="R143" s="28"/>
      <c r="S143" s="28"/>
      <c r="T143" s="27"/>
      <c r="U143" s="72"/>
      <c r="V143" s="28"/>
      <c r="W143" s="28"/>
    </row>
    <row r="144" spans="1:23" x14ac:dyDescent="0.2">
      <c r="A144" s="3" t="str">
        <f t="shared" si="2"/>
        <v>Koch 8671</v>
      </c>
      <c r="B144" s="25">
        <v>39371</v>
      </c>
      <c r="C144" s="25">
        <v>8671</v>
      </c>
      <c r="D144" s="28" t="s">
        <v>211</v>
      </c>
      <c r="E144" s="28" t="s">
        <v>264</v>
      </c>
      <c r="F144" s="64" t="s">
        <v>110</v>
      </c>
      <c r="G144" s="65" t="s">
        <v>758</v>
      </c>
      <c r="H144" s="28" t="s">
        <v>25</v>
      </c>
      <c r="I144" s="28" t="s">
        <v>25</v>
      </c>
      <c r="O144" s="3"/>
      <c r="P144" s="25"/>
      <c r="Q144" s="25"/>
      <c r="R144" s="28"/>
      <c r="S144" s="28"/>
      <c r="T144" s="64"/>
      <c r="U144" s="65"/>
      <c r="V144" s="28"/>
      <c r="W144" s="28"/>
    </row>
    <row r="145" spans="1:23" x14ac:dyDescent="0.2">
      <c r="A145" s="3" t="str">
        <f t="shared" si="2"/>
        <v>Köhler 8674</v>
      </c>
      <c r="B145" s="25">
        <v>67602</v>
      </c>
      <c r="C145" s="25">
        <v>8674</v>
      </c>
      <c r="D145" s="28" t="s">
        <v>165</v>
      </c>
      <c r="E145" s="28" t="s">
        <v>73</v>
      </c>
      <c r="F145" s="64" t="s">
        <v>110</v>
      </c>
      <c r="G145" s="65" t="s">
        <v>755</v>
      </c>
      <c r="H145" s="28" t="s">
        <v>722</v>
      </c>
      <c r="I145" s="28" t="s">
        <v>39</v>
      </c>
      <c r="O145" s="3"/>
      <c r="P145" s="25"/>
      <c r="Q145" s="25"/>
      <c r="R145" s="28"/>
      <c r="S145" s="28"/>
      <c r="T145" s="64"/>
      <c r="U145" s="65"/>
      <c r="V145" s="28"/>
      <c r="W145" s="28"/>
    </row>
    <row r="146" spans="1:23" x14ac:dyDescent="0.2">
      <c r="A146" s="3" t="str">
        <f t="shared" si="2"/>
        <v>Kompauer 8681</v>
      </c>
      <c r="B146" s="25">
        <v>27759</v>
      </c>
      <c r="C146" s="25">
        <v>8681</v>
      </c>
      <c r="D146" s="28" t="s">
        <v>314</v>
      </c>
      <c r="E146" s="28" t="s">
        <v>83</v>
      </c>
      <c r="F146" s="27" t="s">
        <v>113</v>
      </c>
      <c r="G146" s="72" t="s">
        <v>757</v>
      </c>
      <c r="H146" s="28" t="s">
        <v>706</v>
      </c>
      <c r="I146" s="28" t="s">
        <v>34</v>
      </c>
      <c r="O146" s="3"/>
      <c r="P146" s="25"/>
      <c r="Q146" s="25"/>
      <c r="R146" s="28"/>
      <c r="S146" s="28"/>
      <c r="T146" s="27"/>
      <c r="U146" s="72"/>
      <c r="V146" s="28"/>
      <c r="W146" s="28"/>
    </row>
    <row r="147" spans="1:23" x14ac:dyDescent="0.2">
      <c r="A147" s="3" t="str">
        <f t="shared" si="2"/>
        <v>König 8682</v>
      </c>
      <c r="B147" s="25">
        <v>678</v>
      </c>
      <c r="C147" s="25">
        <v>8682</v>
      </c>
      <c r="D147" s="28" t="s">
        <v>329</v>
      </c>
      <c r="E147" s="28" t="s">
        <v>457</v>
      </c>
      <c r="F147" s="64" t="s">
        <v>110</v>
      </c>
      <c r="G147" s="65" t="s">
        <v>756</v>
      </c>
      <c r="H147" s="28" t="s">
        <v>709</v>
      </c>
      <c r="I147" s="28" t="s">
        <v>35</v>
      </c>
      <c r="O147" s="3"/>
      <c r="P147" s="25"/>
      <c r="Q147" s="25"/>
      <c r="R147" s="28"/>
      <c r="S147" s="28"/>
      <c r="T147" s="64"/>
      <c r="U147" s="65"/>
      <c r="V147" s="28"/>
      <c r="W147" s="28"/>
    </row>
    <row r="148" spans="1:23" x14ac:dyDescent="0.2">
      <c r="A148" s="3" t="str">
        <f t="shared" si="2"/>
        <v>Könner 8683</v>
      </c>
      <c r="B148" s="25">
        <v>51831</v>
      </c>
      <c r="C148" s="25">
        <v>8683</v>
      </c>
      <c r="D148" s="28" t="s">
        <v>315</v>
      </c>
      <c r="E148" s="28" t="s">
        <v>125</v>
      </c>
      <c r="F148" s="64" t="s">
        <v>110</v>
      </c>
      <c r="G148" s="65" t="s">
        <v>758</v>
      </c>
      <c r="H148" s="28" t="s">
        <v>696</v>
      </c>
      <c r="I148" s="28" t="s">
        <v>50</v>
      </c>
      <c r="O148" s="3"/>
      <c r="P148" s="25"/>
      <c r="Q148" s="25"/>
      <c r="R148" s="28"/>
      <c r="S148" s="28"/>
      <c r="T148" s="64"/>
      <c r="U148" s="65"/>
      <c r="V148" s="28"/>
      <c r="W148" s="28"/>
    </row>
    <row r="149" spans="1:23" x14ac:dyDescent="0.2">
      <c r="A149" s="3" t="str">
        <f t="shared" si="2"/>
        <v>Konway 8684</v>
      </c>
      <c r="B149" s="25">
        <v>89110</v>
      </c>
      <c r="C149" s="25">
        <v>8684</v>
      </c>
      <c r="D149" s="28" t="s">
        <v>509</v>
      </c>
      <c r="E149" s="28" t="s">
        <v>115</v>
      </c>
      <c r="F149" s="64" t="s">
        <v>110</v>
      </c>
      <c r="G149" s="65"/>
      <c r="H149" s="28" t="s">
        <v>714</v>
      </c>
      <c r="I149" s="28" t="s">
        <v>54</v>
      </c>
      <c r="O149" s="3"/>
      <c r="P149" s="25"/>
      <c r="Q149" s="25"/>
      <c r="R149" s="28"/>
      <c r="S149" s="28"/>
      <c r="T149" s="64"/>
      <c r="U149" s="65"/>
      <c r="V149" s="28"/>
      <c r="W149" s="28"/>
    </row>
    <row r="150" spans="1:23" x14ac:dyDescent="0.2">
      <c r="A150" s="3" t="str">
        <f t="shared" si="2"/>
        <v>Geck 8689</v>
      </c>
      <c r="B150" s="25">
        <v>997</v>
      </c>
      <c r="C150" s="25">
        <v>8689</v>
      </c>
      <c r="D150" s="28" t="s">
        <v>643</v>
      </c>
      <c r="E150" s="28" t="s">
        <v>72</v>
      </c>
      <c r="F150" s="64" t="s">
        <v>110</v>
      </c>
      <c r="G150" s="65" t="s">
        <v>760</v>
      </c>
      <c r="H150" s="28" t="s">
        <v>689</v>
      </c>
      <c r="I150" s="28" t="s">
        <v>53</v>
      </c>
      <c r="O150" s="3"/>
      <c r="P150" s="25"/>
      <c r="Q150" s="25"/>
      <c r="R150" s="28"/>
      <c r="S150" s="28"/>
      <c r="T150" s="64"/>
      <c r="U150" s="65"/>
      <c r="V150" s="28"/>
      <c r="W150" s="28"/>
    </row>
    <row r="151" spans="1:23" x14ac:dyDescent="0.2">
      <c r="A151" s="3" t="str">
        <f t="shared" si="2"/>
        <v>Kostial 8690</v>
      </c>
      <c r="B151" s="25">
        <v>100535</v>
      </c>
      <c r="C151" s="25">
        <v>8690</v>
      </c>
      <c r="D151" s="28" t="s">
        <v>573</v>
      </c>
      <c r="E151" s="28" t="s">
        <v>349</v>
      </c>
      <c r="F151" s="64" t="s">
        <v>133</v>
      </c>
      <c r="G151" s="65" t="s">
        <v>760</v>
      </c>
      <c r="H151" s="28" t="s">
        <v>42</v>
      </c>
      <c r="I151" s="28" t="s">
        <v>42</v>
      </c>
      <c r="O151" s="3"/>
      <c r="P151" s="25"/>
      <c r="Q151" s="25"/>
      <c r="R151" s="28"/>
      <c r="S151" s="28"/>
      <c r="T151" s="64"/>
      <c r="U151" s="65"/>
      <c r="V151" s="28"/>
      <c r="W151" s="28"/>
    </row>
    <row r="152" spans="1:23" x14ac:dyDescent="0.2">
      <c r="A152" s="3" t="str">
        <f t="shared" si="2"/>
        <v>Kraft 8694</v>
      </c>
      <c r="B152" s="25">
        <v>89151</v>
      </c>
      <c r="C152" s="25">
        <v>8694</v>
      </c>
      <c r="D152" s="28" t="s">
        <v>180</v>
      </c>
      <c r="E152" s="28" t="s">
        <v>181</v>
      </c>
      <c r="F152" s="27" t="s">
        <v>133</v>
      </c>
      <c r="G152" s="72"/>
      <c r="H152" s="28" t="s">
        <v>688</v>
      </c>
      <c r="I152" s="28" t="s">
        <v>23</v>
      </c>
      <c r="O152" s="3"/>
      <c r="P152" s="25"/>
      <c r="Q152" s="25"/>
      <c r="R152" s="28"/>
      <c r="S152" s="28"/>
      <c r="T152" s="27"/>
      <c r="U152" s="72"/>
      <c r="V152" s="28"/>
      <c r="W152" s="28"/>
    </row>
    <row r="153" spans="1:23" x14ac:dyDescent="0.2">
      <c r="A153" s="3" t="str">
        <f t="shared" si="2"/>
        <v>Kraus 8697</v>
      </c>
      <c r="B153" s="25">
        <v>89095</v>
      </c>
      <c r="C153" s="25">
        <v>8697</v>
      </c>
      <c r="D153" s="28" t="s">
        <v>527</v>
      </c>
      <c r="E153" s="28" t="s">
        <v>238</v>
      </c>
      <c r="F153" s="64" t="s">
        <v>133</v>
      </c>
      <c r="G153" s="65" t="s">
        <v>755</v>
      </c>
      <c r="H153" s="28" t="s">
        <v>721</v>
      </c>
      <c r="I153" s="28" t="s">
        <v>54</v>
      </c>
      <c r="O153" s="3"/>
      <c r="P153" s="25"/>
      <c r="Q153" s="25"/>
      <c r="R153" s="28"/>
      <c r="S153" s="28"/>
      <c r="T153" s="64"/>
      <c r="U153" s="65"/>
      <c r="V153" s="28"/>
      <c r="W153" s="28"/>
    </row>
    <row r="154" spans="1:23" x14ac:dyDescent="0.2">
      <c r="A154" s="3" t="str">
        <f t="shared" si="2"/>
        <v>Kumpf 8712</v>
      </c>
      <c r="B154" s="25">
        <v>100816</v>
      </c>
      <c r="C154" s="25">
        <v>8712</v>
      </c>
      <c r="D154" s="28" t="s">
        <v>582</v>
      </c>
      <c r="E154" s="28" t="s">
        <v>153</v>
      </c>
      <c r="F154" s="64" t="s">
        <v>133</v>
      </c>
      <c r="G154" s="65" t="s">
        <v>757</v>
      </c>
      <c r="H154" s="28" t="s">
        <v>725</v>
      </c>
      <c r="I154" s="28" t="s">
        <v>43</v>
      </c>
      <c r="O154" s="3"/>
      <c r="P154" s="25"/>
      <c r="Q154" s="25"/>
      <c r="R154" s="28"/>
      <c r="S154" s="28"/>
      <c r="T154" s="64"/>
      <c r="U154" s="65"/>
      <c r="V154" s="28"/>
      <c r="W154" s="28"/>
    </row>
    <row r="155" spans="1:23" x14ac:dyDescent="0.2">
      <c r="A155" s="3" t="str">
        <f t="shared" si="2"/>
        <v>Lambracht 8717</v>
      </c>
      <c r="B155" s="25">
        <v>891</v>
      </c>
      <c r="C155" s="25">
        <v>8717</v>
      </c>
      <c r="D155" s="28" t="s">
        <v>561</v>
      </c>
      <c r="E155" s="28" t="s">
        <v>301</v>
      </c>
      <c r="F155" s="64" t="s">
        <v>110</v>
      </c>
      <c r="G155" s="65" t="s">
        <v>760</v>
      </c>
      <c r="H155" s="28" t="s">
        <v>724</v>
      </c>
      <c r="I155" s="28" t="s">
        <v>41</v>
      </c>
      <c r="O155" s="3"/>
      <c r="P155" s="25"/>
      <c r="Q155" s="25"/>
      <c r="R155" s="28"/>
      <c r="S155" s="28"/>
      <c r="T155" s="64"/>
      <c r="U155" s="65"/>
      <c r="V155" s="28"/>
      <c r="W155" s="28"/>
    </row>
    <row r="156" spans="1:23" x14ac:dyDescent="0.2">
      <c r="A156" s="3" t="str">
        <f t="shared" si="2"/>
        <v>Lang 8719</v>
      </c>
      <c r="B156" s="25">
        <v>890</v>
      </c>
      <c r="C156" s="25">
        <v>8719</v>
      </c>
      <c r="D156" s="28" t="s">
        <v>562</v>
      </c>
      <c r="E156" s="28" t="s">
        <v>563</v>
      </c>
      <c r="F156" s="64" t="s">
        <v>110</v>
      </c>
      <c r="G156" s="65">
        <v>0</v>
      </c>
      <c r="H156" s="28" t="s">
        <v>724</v>
      </c>
      <c r="I156" s="28" t="s">
        <v>41</v>
      </c>
      <c r="O156" s="3"/>
      <c r="P156" s="25"/>
      <c r="Q156" s="25"/>
      <c r="R156" s="28"/>
      <c r="S156" s="28"/>
      <c r="T156" s="64"/>
      <c r="U156" s="65"/>
      <c r="V156" s="28"/>
      <c r="W156" s="28"/>
    </row>
    <row r="157" spans="1:23" x14ac:dyDescent="0.2">
      <c r="A157" s="3" t="str">
        <f t="shared" si="2"/>
        <v>Lassiter 8728</v>
      </c>
      <c r="B157" s="25">
        <v>51486</v>
      </c>
      <c r="C157" s="25">
        <v>8728</v>
      </c>
      <c r="D157" s="28" t="s">
        <v>564</v>
      </c>
      <c r="E157" s="28" t="s">
        <v>657</v>
      </c>
      <c r="F157" s="64" t="s">
        <v>110</v>
      </c>
      <c r="G157" s="65" t="s">
        <v>760</v>
      </c>
      <c r="H157" s="28" t="s">
        <v>48</v>
      </c>
      <c r="I157" s="28" t="s">
        <v>48</v>
      </c>
      <c r="O157" s="3"/>
      <c r="P157" s="25"/>
      <c r="Q157" s="25"/>
      <c r="R157" s="28"/>
      <c r="S157" s="28"/>
      <c r="T157" s="64"/>
      <c r="U157" s="65"/>
      <c r="V157" s="28"/>
      <c r="W157" s="28"/>
    </row>
    <row r="158" spans="1:23" x14ac:dyDescent="0.2">
      <c r="A158" s="3" t="str">
        <f t="shared" si="2"/>
        <v>Laun 8735</v>
      </c>
      <c r="B158" s="25">
        <v>109</v>
      </c>
      <c r="C158" s="25">
        <v>8735</v>
      </c>
      <c r="D158" s="28" t="s">
        <v>64</v>
      </c>
      <c r="E158" s="28" t="s">
        <v>65</v>
      </c>
      <c r="F158" s="27" t="s">
        <v>133</v>
      </c>
      <c r="G158" s="72" t="s">
        <v>757</v>
      </c>
      <c r="H158" s="28" t="s">
        <v>769</v>
      </c>
      <c r="I158" s="28" t="s">
        <v>770</v>
      </c>
      <c r="O158" s="3"/>
      <c r="P158" s="25"/>
      <c r="Q158" s="25"/>
      <c r="R158" s="28"/>
      <c r="S158" s="28"/>
      <c r="T158" s="27"/>
      <c r="U158" s="72"/>
      <c r="V158" s="28"/>
      <c r="W158" s="28"/>
    </row>
    <row r="159" spans="1:23" x14ac:dyDescent="0.2">
      <c r="A159" s="3" t="str">
        <f t="shared" si="2"/>
        <v>Long 8753</v>
      </c>
      <c r="B159" s="25">
        <v>1035</v>
      </c>
      <c r="C159" s="25">
        <v>8753</v>
      </c>
      <c r="D159" s="28" t="s">
        <v>290</v>
      </c>
      <c r="E159" s="28" t="s">
        <v>291</v>
      </c>
      <c r="F159" s="64" t="s">
        <v>110</v>
      </c>
      <c r="G159" s="65" t="s">
        <v>757</v>
      </c>
      <c r="H159" s="28" t="s">
        <v>693</v>
      </c>
      <c r="I159" s="28" t="s">
        <v>27</v>
      </c>
      <c r="O159" s="3"/>
      <c r="P159" s="25"/>
      <c r="Q159" s="25"/>
      <c r="R159" s="28"/>
      <c r="S159" s="28"/>
      <c r="T159" s="64"/>
      <c r="U159" s="65"/>
      <c r="V159" s="28"/>
      <c r="W159" s="28"/>
    </row>
    <row r="160" spans="1:23" x14ac:dyDescent="0.2">
      <c r="A160" s="3" t="str">
        <f t="shared" si="2"/>
        <v>Lopez Rodrigues 8755</v>
      </c>
      <c r="B160" s="25">
        <v>106545</v>
      </c>
      <c r="C160" s="25">
        <v>8755</v>
      </c>
      <c r="D160" s="28" t="s">
        <v>633</v>
      </c>
      <c r="E160" s="28" t="s">
        <v>634</v>
      </c>
      <c r="F160" s="64" t="s">
        <v>133</v>
      </c>
      <c r="G160" s="65" t="s">
        <v>758</v>
      </c>
      <c r="H160" s="28" t="s">
        <v>732</v>
      </c>
      <c r="I160" s="28" t="s">
        <v>47</v>
      </c>
      <c r="O160" s="3"/>
      <c r="P160" s="25"/>
      <c r="Q160" s="25"/>
      <c r="R160" s="28"/>
      <c r="S160" s="28"/>
      <c r="T160" s="64"/>
      <c r="U160" s="65"/>
      <c r="V160" s="28"/>
      <c r="W160" s="28"/>
    </row>
    <row r="161" spans="1:23" x14ac:dyDescent="0.2">
      <c r="A161" s="3" t="str">
        <f t="shared" si="2"/>
        <v>Lucke 8759</v>
      </c>
      <c r="B161" s="25">
        <v>39664</v>
      </c>
      <c r="C161" s="25">
        <v>8759</v>
      </c>
      <c r="D161" s="28" t="s">
        <v>265</v>
      </c>
      <c r="E161" s="28" t="s">
        <v>86</v>
      </c>
      <c r="F161" s="98" t="s">
        <v>126</v>
      </c>
      <c r="G161" s="99" t="s">
        <v>758</v>
      </c>
      <c r="H161" s="28" t="s">
        <v>25</v>
      </c>
      <c r="I161" s="28" t="s">
        <v>25</v>
      </c>
      <c r="O161" s="3"/>
      <c r="P161" s="25"/>
      <c r="Q161" s="25"/>
      <c r="R161" s="28"/>
      <c r="S161" s="28"/>
      <c r="T161" s="98"/>
      <c r="U161" s="99"/>
      <c r="V161" s="28"/>
      <c r="W161" s="28"/>
    </row>
    <row r="162" spans="1:23" x14ac:dyDescent="0.2">
      <c r="A162" s="3" t="str">
        <f t="shared" si="2"/>
        <v>Lucke 8760</v>
      </c>
      <c r="B162" s="25">
        <v>39679</v>
      </c>
      <c r="C162" s="25">
        <v>8760</v>
      </c>
      <c r="D162" s="28" t="s">
        <v>265</v>
      </c>
      <c r="E162" s="28" t="s">
        <v>266</v>
      </c>
      <c r="F162" s="64" t="s">
        <v>110</v>
      </c>
      <c r="G162" s="65" t="s">
        <v>756</v>
      </c>
      <c r="H162" s="28" t="s">
        <v>25</v>
      </c>
      <c r="I162" s="28" t="s">
        <v>25</v>
      </c>
      <c r="O162" s="3"/>
      <c r="P162" s="25"/>
      <c r="Q162" s="25"/>
      <c r="R162" s="28"/>
      <c r="S162" s="28"/>
      <c r="T162" s="64"/>
      <c r="U162" s="65"/>
      <c r="V162" s="28"/>
      <c r="W162" s="28"/>
    </row>
    <row r="163" spans="1:23" x14ac:dyDescent="0.2">
      <c r="A163" s="3" t="str">
        <f t="shared" si="2"/>
        <v>Lunkenheimer 8763</v>
      </c>
      <c r="B163" s="25">
        <v>144527</v>
      </c>
      <c r="C163" s="25">
        <v>8763</v>
      </c>
      <c r="D163" s="28" t="s">
        <v>1092</v>
      </c>
      <c r="E163" s="28" t="s">
        <v>1093</v>
      </c>
      <c r="F163" s="27" t="s">
        <v>110</v>
      </c>
      <c r="G163" s="97" t="s">
        <v>755</v>
      </c>
      <c r="H163" s="28" t="s">
        <v>687</v>
      </c>
      <c r="I163" s="28" t="s">
        <v>22</v>
      </c>
      <c r="O163" s="3"/>
      <c r="P163" s="25"/>
      <c r="Q163" s="25"/>
      <c r="R163" s="28"/>
      <c r="S163" s="28"/>
      <c r="T163" s="27"/>
      <c r="U163" s="97"/>
      <c r="V163" s="28"/>
      <c r="W163" s="28"/>
    </row>
    <row r="164" spans="1:23" x14ac:dyDescent="0.2">
      <c r="A164" s="3" t="str">
        <f t="shared" si="2"/>
        <v>Mader 8769</v>
      </c>
      <c r="B164" s="25">
        <v>106335</v>
      </c>
      <c r="C164" s="25">
        <v>8769</v>
      </c>
      <c r="D164" s="28" t="s">
        <v>401</v>
      </c>
      <c r="E164" s="28" t="s">
        <v>402</v>
      </c>
      <c r="F164" s="64" t="s">
        <v>110</v>
      </c>
      <c r="G164" s="65" t="s">
        <v>755</v>
      </c>
      <c r="H164" s="28" t="s">
        <v>32</v>
      </c>
      <c r="I164" s="28" t="s">
        <v>32</v>
      </c>
      <c r="O164" s="3"/>
      <c r="P164" s="25"/>
      <c r="Q164" s="25"/>
      <c r="R164" s="28"/>
      <c r="S164" s="28"/>
      <c r="T164" s="64"/>
      <c r="U164" s="65"/>
      <c r="V164" s="28"/>
      <c r="W164" s="28"/>
    </row>
    <row r="165" spans="1:23" x14ac:dyDescent="0.2">
      <c r="A165" s="3" t="str">
        <f t="shared" si="2"/>
        <v>Mader 8771</v>
      </c>
      <c r="B165" s="25">
        <v>543</v>
      </c>
      <c r="C165" s="25">
        <v>8771</v>
      </c>
      <c r="D165" s="28" t="s">
        <v>401</v>
      </c>
      <c r="E165" s="28" t="s">
        <v>83</v>
      </c>
      <c r="F165" s="64" t="s">
        <v>113</v>
      </c>
      <c r="G165" s="65" t="s">
        <v>757</v>
      </c>
      <c r="H165" s="28" t="s">
        <v>709</v>
      </c>
      <c r="I165" s="28" t="s">
        <v>35</v>
      </c>
      <c r="O165" s="3"/>
      <c r="P165" s="25"/>
      <c r="Q165" s="25"/>
      <c r="R165" s="28"/>
      <c r="S165" s="28"/>
      <c r="T165" s="64"/>
      <c r="U165" s="65"/>
      <c r="V165" s="28"/>
      <c r="W165" s="28"/>
    </row>
    <row r="166" spans="1:23" x14ac:dyDescent="0.2">
      <c r="A166" s="3" t="str">
        <f t="shared" si="2"/>
        <v>Mank 8778</v>
      </c>
      <c r="B166" s="25">
        <v>88694</v>
      </c>
      <c r="C166" s="25">
        <v>8778</v>
      </c>
      <c r="D166" s="28" t="s">
        <v>87</v>
      </c>
      <c r="E166" s="28" t="s">
        <v>80</v>
      </c>
      <c r="F166" s="64" t="s">
        <v>133</v>
      </c>
      <c r="G166" s="65" t="s">
        <v>755</v>
      </c>
      <c r="H166" s="28" t="s">
        <v>732</v>
      </c>
      <c r="I166" s="28" t="s">
        <v>47</v>
      </c>
      <c r="O166" s="3"/>
      <c r="P166" s="25"/>
      <c r="Q166" s="25"/>
      <c r="R166" s="28"/>
      <c r="S166" s="28"/>
      <c r="T166" s="64"/>
      <c r="U166" s="65"/>
      <c r="V166" s="28"/>
      <c r="W166" s="28"/>
    </row>
    <row r="167" spans="1:23" x14ac:dyDescent="0.2">
      <c r="A167" s="3" t="str">
        <f t="shared" si="2"/>
        <v>Weitzel 8785</v>
      </c>
      <c r="B167" s="25">
        <v>40131</v>
      </c>
      <c r="C167" s="25">
        <v>8785</v>
      </c>
      <c r="D167" s="28" t="s">
        <v>474</v>
      </c>
      <c r="E167" s="28" t="s">
        <v>244</v>
      </c>
      <c r="F167" s="64" t="s">
        <v>137</v>
      </c>
      <c r="G167" s="65" t="s">
        <v>757</v>
      </c>
      <c r="H167" s="28" t="s">
        <v>709</v>
      </c>
      <c r="I167" s="28" t="s">
        <v>35</v>
      </c>
      <c r="O167" s="3"/>
      <c r="P167" s="25"/>
      <c r="Q167" s="25"/>
      <c r="R167" s="28"/>
      <c r="S167" s="28"/>
      <c r="T167" s="64"/>
      <c r="U167" s="65"/>
      <c r="V167" s="28"/>
      <c r="W167" s="28"/>
    </row>
    <row r="168" spans="1:23" x14ac:dyDescent="0.2">
      <c r="A168" s="3" t="str">
        <f t="shared" si="2"/>
        <v>Mautz 8790</v>
      </c>
      <c r="B168" s="25">
        <v>88703</v>
      </c>
      <c r="C168" s="25">
        <v>8790</v>
      </c>
      <c r="D168" s="28" t="s">
        <v>528</v>
      </c>
      <c r="E168" s="28" t="s">
        <v>264</v>
      </c>
      <c r="F168" s="64" t="s">
        <v>133</v>
      </c>
      <c r="G168" s="65" t="s">
        <v>757</v>
      </c>
      <c r="H168" s="28" t="s">
        <v>721</v>
      </c>
      <c r="I168" s="28" t="s">
        <v>54</v>
      </c>
      <c r="O168" s="3"/>
      <c r="P168" s="25"/>
      <c r="Q168" s="25"/>
      <c r="R168" s="28"/>
      <c r="S168" s="28"/>
      <c r="T168" s="64"/>
      <c r="U168" s="65"/>
      <c r="V168" s="28"/>
      <c r="W168" s="28"/>
    </row>
    <row r="169" spans="1:23" x14ac:dyDescent="0.2">
      <c r="A169" s="3" t="str">
        <f t="shared" si="2"/>
        <v>Meissner 8796</v>
      </c>
      <c r="B169" s="25">
        <v>39677</v>
      </c>
      <c r="C169" s="25">
        <v>8796</v>
      </c>
      <c r="D169" s="28" t="s">
        <v>267</v>
      </c>
      <c r="E169" s="28" t="s">
        <v>268</v>
      </c>
      <c r="F169" s="64" t="s">
        <v>137</v>
      </c>
      <c r="G169" s="65" t="s">
        <v>755</v>
      </c>
      <c r="H169" s="28" t="s">
        <v>693</v>
      </c>
      <c r="I169" s="28" t="s">
        <v>27</v>
      </c>
      <c r="O169" s="3"/>
      <c r="P169" s="25"/>
      <c r="Q169" s="25"/>
      <c r="R169" s="28"/>
      <c r="S169" s="28"/>
      <c r="T169" s="64"/>
      <c r="U169" s="65"/>
      <c r="V169" s="28"/>
      <c r="W169" s="28"/>
    </row>
    <row r="170" spans="1:23" x14ac:dyDescent="0.2">
      <c r="A170" s="3" t="str">
        <f t="shared" si="2"/>
        <v>Meurer 8804</v>
      </c>
      <c r="B170" s="25">
        <v>67445</v>
      </c>
      <c r="C170" s="25">
        <v>8804</v>
      </c>
      <c r="D170" s="28" t="s">
        <v>616</v>
      </c>
      <c r="E170" s="28" t="s">
        <v>617</v>
      </c>
      <c r="F170" s="64" t="s">
        <v>155</v>
      </c>
      <c r="G170" s="65" t="s">
        <v>757</v>
      </c>
      <c r="H170" s="28" t="s">
        <v>25</v>
      </c>
      <c r="I170" s="28" t="s">
        <v>25</v>
      </c>
      <c r="O170" s="3"/>
      <c r="P170" s="25"/>
      <c r="Q170" s="25"/>
      <c r="R170" s="28"/>
      <c r="S170" s="28"/>
      <c r="T170" s="64"/>
      <c r="U170" s="65"/>
      <c r="V170" s="28"/>
      <c r="W170" s="28"/>
    </row>
    <row r="171" spans="1:23" x14ac:dyDescent="0.2">
      <c r="A171" s="3" t="str">
        <f t="shared" si="2"/>
        <v>Meurer 8805</v>
      </c>
      <c r="B171" s="25">
        <v>40096</v>
      </c>
      <c r="C171" s="25">
        <v>8805</v>
      </c>
      <c r="D171" s="28" t="s">
        <v>616</v>
      </c>
      <c r="E171" s="28" t="s">
        <v>587</v>
      </c>
      <c r="F171" s="64" t="s">
        <v>110</v>
      </c>
      <c r="G171" s="65" t="s">
        <v>757</v>
      </c>
      <c r="H171" s="28" t="s">
        <v>730</v>
      </c>
      <c r="I171" s="28" t="s">
        <v>46</v>
      </c>
      <c r="O171" s="3"/>
      <c r="P171" s="25"/>
      <c r="Q171" s="25"/>
      <c r="R171" s="28"/>
      <c r="S171" s="28"/>
      <c r="T171" s="64"/>
      <c r="U171" s="65"/>
      <c r="V171" s="28"/>
      <c r="W171" s="28"/>
    </row>
    <row r="172" spans="1:23" x14ac:dyDescent="0.2">
      <c r="A172" s="3" t="str">
        <f t="shared" si="2"/>
        <v>Micianova 8814</v>
      </c>
      <c r="B172" s="25">
        <v>144463</v>
      </c>
      <c r="C172" s="25">
        <v>8814</v>
      </c>
      <c r="D172" s="28" t="s">
        <v>923</v>
      </c>
      <c r="E172" s="28" t="s">
        <v>924</v>
      </c>
      <c r="F172" s="64" t="s">
        <v>137</v>
      </c>
      <c r="G172" s="65" t="s">
        <v>760</v>
      </c>
      <c r="H172" s="28" t="s">
        <v>48</v>
      </c>
      <c r="I172" s="28" t="s">
        <v>48</v>
      </c>
      <c r="O172" s="3"/>
      <c r="P172" s="25"/>
      <c r="Q172" s="25"/>
      <c r="R172" s="28"/>
      <c r="S172" s="28"/>
      <c r="T172" s="64"/>
      <c r="U172" s="65"/>
      <c r="V172" s="28"/>
      <c r="W172" s="28"/>
    </row>
    <row r="173" spans="1:23" x14ac:dyDescent="0.2">
      <c r="A173" s="3" t="str">
        <f t="shared" si="2"/>
        <v>Modenbach 8825</v>
      </c>
      <c r="B173" s="25">
        <v>67609</v>
      </c>
      <c r="C173" s="25">
        <v>8825</v>
      </c>
      <c r="D173" s="28" t="s">
        <v>496</v>
      </c>
      <c r="E173" s="28" t="s">
        <v>170</v>
      </c>
      <c r="F173" s="64" t="s">
        <v>133</v>
      </c>
      <c r="G173" s="65" t="s">
        <v>757</v>
      </c>
      <c r="H173" s="28" t="s">
        <v>33</v>
      </c>
      <c r="I173" s="28" t="s">
        <v>33</v>
      </c>
      <c r="O173" s="3"/>
      <c r="P173" s="25"/>
      <c r="Q173" s="25"/>
      <c r="R173" s="28"/>
      <c r="S173" s="28"/>
      <c r="T173" s="64"/>
      <c r="U173" s="65"/>
      <c r="V173" s="28"/>
      <c r="W173" s="28"/>
    </row>
    <row r="174" spans="1:23" x14ac:dyDescent="0.2">
      <c r="A174" s="3" t="str">
        <f t="shared" si="2"/>
        <v>Möller 8832</v>
      </c>
      <c r="B174" s="25">
        <v>40085</v>
      </c>
      <c r="C174" s="25">
        <v>8832</v>
      </c>
      <c r="D174" s="28" t="s">
        <v>565</v>
      </c>
      <c r="E174" s="28" t="s">
        <v>493</v>
      </c>
      <c r="F174" s="64" t="s">
        <v>133</v>
      </c>
      <c r="G174" s="65" t="s">
        <v>760</v>
      </c>
      <c r="H174" s="28" t="s">
        <v>724</v>
      </c>
      <c r="I174" s="28" t="s">
        <v>41</v>
      </c>
      <c r="O174" s="3"/>
      <c r="P174" s="25"/>
      <c r="Q174" s="25"/>
      <c r="R174" s="28"/>
      <c r="S174" s="28"/>
      <c r="T174" s="64"/>
      <c r="U174" s="65"/>
      <c r="V174" s="28"/>
      <c r="W174" s="28"/>
    </row>
    <row r="175" spans="1:23" x14ac:dyDescent="0.2">
      <c r="A175" s="3" t="str">
        <f t="shared" si="2"/>
        <v>Morbe 8836</v>
      </c>
      <c r="B175" s="25">
        <v>89099</v>
      </c>
      <c r="C175" s="25">
        <v>8836</v>
      </c>
      <c r="D175" s="28" t="s">
        <v>530</v>
      </c>
      <c r="E175" s="28" t="s">
        <v>132</v>
      </c>
      <c r="F175" s="64" t="s">
        <v>126</v>
      </c>
      <c r="G175" s="65" t="s">
        <v>760</v>
      </c>
      <c r="H175" s="28" t="s">
        <v>721</v>
      </c>
      <c r="I175" s="28" t="s">
        <v>54</v>
      </c>
      <c r="O175" s="3"/>
      <c r="P175" s="25"/>
      <c r="Q175" s="25"/>
      <c r="R175" s="28"/>
      <c r="S175" s="28"/>
      <c r="T175" s="64"/>
      <c r="U175" s="65"/>
      <c r="V175" s="28"/>
      <c r="W175" s="28"/>
    </row>
    <row r="176" spans="1:23" x14ac:dyDescent="0.2">
      <c r="A176" s="3" t="str">
        <f t="shared" si="2"/>
        <v>Morbe-Koch 8837</v>
      </c>
      <c r="B176" s="25">
        <v>144526</v>
      </c>
      <c r="C176" s="25">
        <v>8837</v>
      </c>
      <c r="D176" s="28" t="s">
        <v>1049</v>
      </c>
      <c r="E176" s="28" t="s">
        <v>286</v>
      </c>
      <c r="F176" s="64" t="s">
        <v>137</v>
      </c>
      <c r="G176" s="65" t="s">
        <v>755</v>
      </c>
      <c r="H176" s="28" t="s">
        <v>721</v>
      </c>
      <c r="I176" s="28" t="s">
        <v>54</v>
      </c>
      <c r="O176" s="3"/>
      <c r="P176" s="25"/>
      <c r="Q176" s="25"/>
      <c r="R176" s="28"/>
      <c r="S176" s="28"/>
      <c r="T176" s="64"/>
      <c r="U176" s="65"/>
      <c r="V176" s="28"/>
      <c r="W176" s="28"/>
    </row>
    <row r="177" spans="1:23" x14ac:dyDescent="0.2">
      <c r="A177" s="3" t="str">
        <f t="shared" si="2"/>
        <v>Morbe 8838</v>
      </c>
      <c r="B177" s="25">
        <v>89100</v>
      </c>
      <c r="C177" s="25">
        <v>8838</v>
      </c>
      <c r="D177" s="27" t="s">
        <v>530</v>
      </c>
      <c r="E177" s="27" t="s">
        <v>531</v>
      </c>
      <c r="F177" s="64" t="s">
        <v>133</v>
      </c>
      <c r="G177" s="65" t="s">
        <v>755</v>
      </c>
      <c r="H177" s="27" t="s">
        <v>721</v>
      </c>
      <c r="I177" s="27" t="s">
        <v>54</v>
      </c>
      <c r="O177" s="3"/>
      <c r="P177" s="25"/>
      <c r="Q177" s="25"/>
      <c r="R177" s="27"/>
      <c r="S177" s="27"/>
      <c r="T177" s="64"/>
      <c r="U177" s="65"/>
      <c r="V177" s="27"/>
      <c r="W177" s="27"/>
    </row>
    <row r="178" spans="1:23" x14ac:dyDescent="0.2">
      <c r="A178" s="3" t="str">
        <f t="shared" si="2"/>
        <v>Morche 8839</v>
      </c>
      <c r="B178" s="25">
        <v>67740</v>
      </c>
      <c r="C178" s="25">
        <v>8839</v>
      </c>
      <c r="D178" s="28" t="s">
        <v>487</v>
      </c>
      <c r="E178" s="28" t="s">
        <v>256</v>
      </c>
      <c r="F178" s="64" t="s">
        <v>133</v>
      </c>
      <c r="G178" s="65" t="s">
        <v>755</v>
      </c>
      <c r="H178" s="28" t="s">
        <v>37</v>
      </c>
      <c r="I178" s="28" t="s">
        <v>37</v>
      </c>
      <c r="O178" s="3"/>
      <c r="P178" s="25"/>
      <c r="Q178" s="25"/>
      <c r="R178" s="28"/>
      <c r="S178" s="28"/>
      <c r="T178" s="64"/>
      <c r="U178" s="65"/>
      <c r="V178" s="28"/>
      <c r="W178" s="28"/>
    </row>
    <row r="179" spans="1:23" x14ac:dyDescent="0.2">
      <c r="A179" s="3" t="str">
        <f t="shared" si="2"/>
        <v>Müller 8845</v>
      </c>
      <c r="B179" s="25">
        <v>51480</v>
      </c>
      <c r="C179" s="25">
        <v>8845</v>
      </c>
      <c r="D179" s="28" t="s">
        <v>278</v>
      </c>
      <c r="E179" s="28" t="s">
        <v>79</v>
      </c>
      <c r="F179" s="27" t="s">
        <v>110</v>
      </c>
      <c r="G179" s="72" t="s">
        <v>755</v>
      </c>
      <c r="H179" s="28" t="s">
        <v>693</v>
      </c>
      <c r="I179" s="28" t="s">
        <v>27</v>
      </c>
      <c r="O179" s="3"/>
      <c r="P179" s="25"/>
      <c r="Q179" s="25"/>
      <c r="R179" s="28"/>
      <c r="S179" s="28"/>
      <c r="T179" s="27"/>
      <c r="U179" s="72"/>
      <c r="V179" s="28"/>
      <c r="W179" s="28"/>
    </row>
    <row r="180" spans="1:23" x14ac:dyDescent="0.2">
      <c r="A180" s="3" t="str">
        <f t="shared" si="2"/>
        <v>Müller 8849</v>
      </c>
      <c r="B180" s="25">
        <v>89111</v>
      </c>
      <c r="C180" s="25">
        <v>8849</v>
      </c>
      <c r="D180" s="28" t="s">
        <v>278</v>
      </c>
      <c r="E180" s="28" t="s">
        <v>181</v>
      </c>
      <c r="F180" s="64" t="s">
        <v>133</v>
      </c>
      <c r="G180" s="65" t="s">
        <v>758</v>
      </c>
      <c r="H180" s="28" t="s">
        <v>714</v>
      </c>
      <c r="I180" s="28" t="s">
        <v>54</v>
      </c>
      <c r="O180" s="3"/>
      <c r="P180" s="25"/>
      <c r="Q180" s="25"/>
      <c r="R180" s="28"/>
      <c r="S180" s="28"/>
      <c r="T180" s="64"/>
      <c r="U180" s="65"/>
      <c r="V180" s="28"/>
      <c r="W180" s="28"/>
    </row>
    <row r="181" spans="1:23" x14ac:dyDescent="0.2">
      <c r="A181" s="3" t="str">
        <f t="shared" si="2"/>
        <v>Müller 8853</v>
      </c>
      <c r="B181" s="25">
        <v>51701</v>
      </c>
      <c r="C181" s="25">
        <v>8853</v>
      </c>
      <c r="D181" s="28" t="s">
        <v>278</v>
      </c>
      <c r="E181" s="28" t="s">
        <v>256</v>
      </c>
      <c r="F181" s="64" t="s">
        <v>110</v>
      </c>
      <c r="G181" s="65" t="s">
        <v>757</v>
      </c>
      <c r="H181" s="28" t="s">
        <v>693</v>
      </c>
      <c r="I181" s="28" t="s">
        <v>27</v>
      </c>
      <c r="O181" s="3"/>
      <c r="P181" s="25"/>
      <c r="Q181" s="25"/>
      <c r="R181" s="28"/>
      <c r="S181" s="28"/>
      <c r="T181" s="64"/>
      <c r="U181" s="65"/>
      <c r="V181" s="28"/>
      <c r="W181" s="28"/>
    </row>
    <row r="182" spans="1:23" x14ac:dyDescent="0.2">
      <c r="A182" s="3" t="str">
        <f t="shared" si="2"/>
        <v>Müller 8860</v>
      </c>
      <c r="B182" s="25">
        <v>51494</v>
      </c>
      <c r="C182" s="25">
        <v>8860</v>
      </c>
      <c r="D182" s="28" t="s">
        <v>278</v>
      </c>
      <c r="E182" s="28" t="s">
        <v>461</v>
      </c>
      <c r="F182" s="64" t="s">
        <v>110</v>
      </c>
      <c r="G182" s="65"/>
      <c r="H182" s="28" t="s">
        <v>709</v>
      </c>
      <c r="I182" s="28" t="s">
        <v>35</v>
      </c>
      <c r="O182" s="3"/>
      <c r="P182" s="25"/>
      <c r="Q182" s="25"/>
      <c r="R182" s="28"/>
      <c r="S182" s="28"/>
      <c r="T182" s="64"/>
      <c r="U182" s="65"/>
      <c r="V182" s="28"/>
      <c r="W182" s="28"/>
    </row>
    <row r="183" spans="1:23" x14ac:dyDescent="0.2">
      <c r="A183" s="3" t="str">
        <f t="shared" si="2"/>
        <v>Müller 8861</v>
      </c>
      <c r="B183" s="25">
        <v>135851</v>
      </c>
      <c r="C183" s="25">
        <v>8861</v>
      </c>
      <c r="D183" s="28" t="s">
        <v>278</v>
      </c>
      <c r="E183" s="28" t="s">
        <v>173</v>
      </c>
      <c r="F183" s="64" t="s">
        <v>110</v>
      </c>
      <c r="G183" s="65" t="s">
        <v>755</v>
      </c>
      <c r="H183" s="28" t="s">
        <v>722</v>
      </c>
      <c r="I183" s="28" t="s">
        <v>39</v>
      </c>
      <c r="O183" s="3"/>
      <c r="P183" s="25"/>
      <c r="Q183" s="25"/>
      <c r="R183" s="28"/>
      <c r="S183" s="28"/>
      <c r="T183" s="64"/>
      <c r="U183" s="65"/>
      <c r="V183" s="28"/>
      <c r="W183" s="28"/>
    </row>
    <row r="184" spans="1:23" x14ac:dyDescent="0.2">
      <c r="A184" s="3" t="str">
        <f t="shared" si="2"/>
        <v>Muth 8867</v>
      </c>
      <c r="B184" s="25">
        <v>681</v>
      </c>
      <c r="C184" s="25">
        <v>8867</v>
      </c>
      <c r="D184" s="28" t="s">
        <v>462</v>
      </c>
      <c r="E184" s="28" t="s">
        <v>158</v>
      </c>
      <c r="F184" s="64" t="s">
        <v>110</v>
      </c>
      <c r="G184" s="65" t="s">
        <v>755</v>
      </c>
      <c r="H184" s="28" t="s">
        <v>709</v>
      </c>
      <c r="I184" s="28" t="s">
        <v>35</v>
      </c>
      <c r="O184" s="3"/>
      <c r="P184" s="25"/>
      <c r="Q184" s="25"/>
      <c r="R184" s="28"/>
      <c r="S184" s="28"/>
      <c r="T184" s="64"/>
      <c r="U184" s="65"/>
      <c r="V184" s="28"/>
      <c r="W184" s="28"/>
    </row>
    <row r="185" spans="1:23" x14ac:dyDescent="0.2">
      <c r="A185" s="3" t="str">
        <f t="shared" si="2"/>
        <v>Naujoks 8870</v>
      </c>
      <c r="B185" s="25">
        <v>39667</v>
      </c>
      <c r="C185" s="25">
        <v>8870</v>
      </c>
      <c r="D185" s="28" t="s">
        <v>269</v>
      </c>
      <c r="E185" s="28" t="s">
        <v>254</v>
      </c>
      <c r="F185" s="64" t="s">
        <v>110</v>
      </c>
      <c r="G185" s="65" t="s">
        <v>758</v>
      </c>
      <c r="H185" s="28" t="s">
        <v>709</v>
      </c>
      <c r="I185" s="28" t="s">
        <v>35</v>
      </c>
      <c r="O185" s="3"/>
      <c r="P185" s="25"/>
      <c r="Q185" s="25"/>
      <c r="R185" s="28"/>
      <c r="S185" s="28"/>
      <c r="T185" s="64"/>
      <c r="U185" s="65"/>
      <c r="V185" s="28"/>
      <c r="W185" s="28"/>
    </row>
    <row r="186" spans="1:23" x14ac:dyDescent="0.2">
      <c r="A186" s="3" t="str">
        <f t="shared" si="2"/>
        <v>Naujoks 8871</v>
      </c>
      <c r="B186" s="25">
        <v>27761</v>
      </c>
      <c r="C186" s="25">
        <v>8871</v>
      </c>
      <c r="D186" s="28" t="s">
        <v>269</v>
      </c>
      <c r="E186" s="28" t="s">
        <v>221</v>
      </c>
      <c r="F186" s="64" t="s">
        <v>113</v>
      </c>
      <c r="G186" s="65" t="s">
        <v>757</v>
      </c>
      <c r="H186" s="28" t="s">
        <v>704</v>
      </c>
      <c r="I186" s="28" t="s">
        <v>54</v>
      </c>
      <c r="O186" s="3"/>
      <c r="P186" s="25"/>
      <c r="Q186" s="25"/>
      <c r="R186" s="28"/>
      <c r="S186" s="28"/>
      <c r="T186" s="64"/>
      <c r="U186" s="65"/>
      <c r="V186" s="28"/>
      <c r="W186" s="28"/>
    </row>
    <row r="187" spans="1:23" x14ac:dyDescent="0.2">
      <c r="A187" s="3" t="str">
        <f t="shared" si="2"/>
        <v>Naujoks 8872</v>
      </c>
      <c r="B187" s="25">
        <v>27762</v>
      </c>
      <c r="C187" s="25">
        <v>8872</v>
      </c>
      <c r="D187" s="28" t="s">
        <v>269</v>
      </c>
      <c r="E187" s="28" t="s">
        <v>153</v>
      </c>
      <c r="F187" s="64" t="s">
        <v>110</v>
      </c>
      <c r="G187" s="65" t="s">
        <v>758</v>
      </c>
      <c r="H187" s="28" t="s">
        <v>704</v>
      </c>
      <c r="I187" s="28" t="s">
        <v>54</v>
      </c>
      <c r="O187" s="3"/>
      <c r="P187" s="25"/>
      <c r="Q187" s="25"/>
      <c r="R187" s="28"/>
      <c r="S187" s="28"/>
      <c r="T187" s="64"/>
      <c r="U187" s="65"/>
      <c r="V187" s="28"/>
      <c r="W187" s="28"/>
    </row>
    <row r="188" spans="1:23" x14ac:dyDescent="0.2">
      <c r="A188" s="3" t="str">
        <f t="shared" si="2"/>
        <v>Naumann 8873</v>
      </c>
      <c r="B188" s="25">
        <v>682</v>
      </c>
      <c r="C188" s="25">
        <v>8873</v>
      </c>
      <c r="D188" s="28" t="s">
        <v>463</v>
      </c>
      <c r="E188" s="28" t="s">
        <v>464</v>
      </c>
      <c r="F188" s="64" t="s">
        <v>133</v>
      </c>
      <c r="G188" s="65" t="s">
        <v>760</v>
      </c>
      <c r="H188" s="28" t="s">
        <v>709</v>
      </c>
      <c r="I188" s="28" t="s">
        <v>35</v>
      </c>
      <c r="O188" s="3"/>
      <c r="P188" s="25"/>
      <c r="Q188" s="25"/>
      <c r="R188" s="28"/>
      <c r="S188" s="28"/>
      <c r="T188" s="64"/>
      <c r="U188" s="65"/>
      <c r="V188" s="28"/>
      <c r="W188" s="28"/>
    </row>
    <row r="189" spans="1:23" x14ac:dyDescent="0.2">
      <c r="A189" s="3" t="str">
        <f t="shared" si="2"/>
        <v>Naumann 8874</v>
      </c>
      <c r="B189" s="25">
        <v>683</v>
      </c>
      <c r="C189" s="25">
        <v>8874</v>
      </c>
      <c r="D189" s="28" t="s">
        <v>463</v>
      </c>
      <c r="E189" s="28" t="s">
        <v>413</v>
      </c>
      <c r="F189" s="64" t="s">
        <v>133</v>
      </c>
      <c r="G189" s="65" t="s">
        <v>756</v>
      </c>
      <c r="H189" s="28" t="s">
        <v>709</v>
      </c>
      <c r="I189" s="28" t="s">
        <v>35</v>
      </c>
      <c r="O189" s="3"/>
      <c r="P189" s="25"/>
      <c r="Q189" s="25"/>
      <c r="R189" s="28"/>
      <c r="S189" s="28"/>
      <c r="T189" s="64"/>
      <c r="U189" s="65"/>
      <c r="V189" s="28"/>
      <c r="W189" s="28"/>
    </row>
    <row r="190" spans="1:23" x14ac:dyDescent="0.2">
      <c r="A190" s="3" t="str">
        <f t="shared" si="2"/>
        <v>Neiczer 8875</v>
      </c>
      <c r="B190" s="25">
        <v>27807</v>
      </c>
      <c r="C190" s="25">
        <v>8875</v>
      </c>
      <c r="D190" s="28" t="s">
        <v>382</v>
      </c>
      <c r="E190" s="28" t="s">
        <v>383</v>
      </c>
      <c r="F190" s="64" t="s">
        <v>133</v>
      </c>
      <c r="G190" s="65" t="s">
        <v>755</v>
      </c>
      <c r="H190" s="28" t="s">
        <v>702</v>
      </c>
      <c r="I190" s="28" t="s">
        <v>30</v>
      </c>
      <c r="O190" s="3"/>
      <c r="P190" s="25"/>
      <c r="Q190" s="25"/>
      <c r="R190" s="28"/>
      <c r="S190" s="28"/>
      <c r="T190" s="64"/>
      <c r="U190" s="65"/>
      <c r="V190" s="28"/>
      <c r="W190" s="28"/>
    </row>
    <row r="191" spans="1:23" x14ac:dyDescent="0.2">
      <c r="A191" s="3" t="str">
        <f t="shared" si="2"/>
        <v>Neumann 8885</v>
      </c>
      <c r="B191" s="25">
        <v>40028</v>
      </c>
      <c r="C191" s="25">
        <v>8885</v>
      </c>
      <c r="D191" s="28" t="s">
        <v>428</v>
      </c>
      <c r="E191" s="28" t="s">
        <v>224</v>
      </c>
      <c r="F191" s="64" t="s">
        <v>110</v>
      </c>
      <c r="G191" s="65"/>
      <c r="H191" s="28" t="s">
        <v>704</v>
      </c>
      <c r="I191" s="28" t="s">
        <v>54</v>
      </c>
      <c r="O191" s="3"/>
      <c r="P191" s="25"/>
      <c r="Q191" s="25"/>
      <c r="R191" s="28"/>
      <c r="S191" s="28"/>
      <c r="T191" s="64"/>
      <c r="U191" s="65"/>
      <c r="V191" s="28"/>
      <c r="W191" s="28"/>
    </row>
    <row r="192" spans="1:23" x14ac:dyDescent="0.2">
      <c r="A192" s="3" t="str">
        <f t="shared" si="2"/>
        <v>Nickusch 8889</v>
      </c>
      <c r="B192" s="25">
        <v>89101</v>
      </c>
      <c r="C192" s="25">
        <v>8889</v>
      </c>
      <c r="D192" s="28" t="s">
        <v>532</v>
      </c>
      <c r="E192" s="28" t="s">
        <v>158</v>
      </c>
      <c r="F192" s="64" t="s">
        <v>133</v>
      </c>
      <c r="G192" s="65" t="s">
        <v>760</v>
      </c>
      <c r="H192" s="28" t="s">
        <v>721</v>
      </c>
      <c r="I192" s="28" t="s">
        <v>54</v>
      </c>
      <c r="O192" s="3"/>
      <c r="P192" s="25"/>
      <c r="Q192" s="25"/>
      <c r="R192" s="28"/>
      <c r="S192" s="28"/>
      <c r="T192" s="64"/>
      <c r="U192" s="65"/>
      <c r="V192" s="28"/>
      <c r="W192" s="28"/>
    </row>
    <row r="193" spans="1:23" x14ac:dyDescent="0.2">
      <c r="A193" s="3" t="str">
        <f t="shared" si="2"/>
        <v>Nolte 8895</v>
      </c>
      <c r="B193" s="25">
        <v>66854</v>
      </c>
      <c r="C193" s="25">
        <v>8895</v>
      </c>
      <c r="D193" s="28" t="s">
        <v>88</v>
      </c>
      <c r="E193" s="28" t="s">
        <v>86</v>
      </c>
      <c r="F193" s="64" t="s">
        <v>110</v>
      </c>
      <c r="G193" s="65" t="s">
        <v>757</v>
      </c>
      <c r="H193" s="28" t="s">
        <v>769</v>
      </c>
      <c r="I193" s="28" t="s">
        <v>770</v>
      </c>
      <c r="O193" s="3"/>
      <c r="P193" s="25"/>
      <c r="Q193" s="25"/>
      <c r="R193" s="28"/>
      <c r="S193" s="28"/>
      <c r="T193" s="64"/>
      <c r="U193" s="65"/>
      <c r="V193" s="28"/>
      <c r="W193" s="28"/>
    </row>
    <row r="194" spans="1:23" x14ac:dyDescent="0.2">
      <c r="A194" s="3" t="str">
        <f t="shared" si="2"/>
        <v>Norz 8896</v>
      </c>
      <c r="B194" s="25">
        <v>684</v>
      </c>
      <c r="C194" s="25">
        <v>8896</v>
      </c>
      <c r="D194" s="28" t="s">
        <v>465</v>
      </c>
      <c r="E194" s="28" t="s">
        <v>89</v>
      </c>
      <c r="F194" s="64" t="s">
        <v>133</v>
      </c>
      <c r="G194" s="65" t="s">
        <v>760</v>
      </c>
      <c r="H194" s="28" t="s">
        <v>709</v>
      </c>
      <c r="I194" s="28" t="s">
        <v>35</v>
      </c>
      <c r="O194" s="3"/>
      <c r="P194" s="25"/>
      <c r="Q194" s="25"/>
      <c r="R194" s="28"/>
      <c r="S194" s="28"/>
      <c r="T194" s="64"/>
      <c r="U194" s="65"/>
      <c r="V194" s="28"/>
      <c r="W194" s="28"/>
    </row>
    <row r="195" spans="1:23" x14ac:dyDescent="0.2">
      <c r="A195" s="3" t="str">
        <f t="shared" ref="A195:A258" si="3">D195&amp;" "&amp;C195</f>
        <v>Noss 8897</v>
      </c>
      <c r="B195" s="25">
        <v>132530</v>
      </c>
      <c r="C195" s="25">
        <v>8897</v>
      </c>
      <c r="D195" s="28" t="s">
        <v>771</v>
      </c>
      <c r="E195" s="28" t="s">
        <v>73</v>
      </c>
      <c r="F195" s="64" t="s">
        <v>110</v>
      </c>
      <c r="G195" s="65" t="s">
        <v>758</v>
      </c>
      <c r="H195" s="28" t="s">
        <v>725</v>
      </c>
      <c r="I195" s="28" t="s">
        <v>43</v>
      </c>
      <c r="O195" s="3"/>
      <c r="P195" s="25"/>
      <c r="Q195" s="25"/>
      <c r="R195" s="28"/>
      <c r="S195" s="28"/>
      <c r="T195" s="64"/>
      <c r="U195" s="65"/>
      <c r="V195" s="28"/>
      <c r="W195" s="28"/>
    </row>
    <row r="196" spans="1:23" x14ac:dyDescent="0.2">
      <c r="A196" s="3" t="str">
        <f t="shared" si="3"/>
        <v>Obst 8900</v>
      </c>
      <c r="B196" s="25">
        <v>106651</v>
      </c>
      <c r="C196" s="25">
        <v>8900</v>
      </c>
      <c r="D196" s="28" t="s">
        <v>368</v>
      </c>
      <c r="E196" s="28" t="s">
        <v>387</v>
      </c>
      <c r="F196" s="64" t="s">
        <v>110</v>
      </c>
      <c r="G196" s="65" t="s">
        <v>758</v>
      </c>
      <c r="H196" s="28" t="s">
        <v>703</v>
      </c>
      <c r="I196" s="28" t="s">
        <v>31</v>
      </c>
      <c r="O196" s="3"/>
      <c r="P196" s="25"/>
      <c r="Q196" s="25"/>
      <c r="R196" s="28"/>
      <c r="S196" s="28"/>
      <c r="T196" s="64"/>
      <c r="U196" s="65"/>
      <c r="V196" s="28"/>
      <c r="W196" s="28"/>
    </row>
    <row r="197" spans="1:23" x14ac:dyDescent="0.2">
      <c r="A197" s="3" t="str">
        <f t="shared" si="3"/>
        <v>Obst 8901</v>
      </c>
      <c r="B197" s="25">
        <v>106650</v>
      </c>
      <c r="C197" s="25">
        <v>8901</v>
      </c>
      <c r="D197" s="28" t="s">
        <v>368</v>
      </c>
      <c r="E197" s="28" t="s">
        <v>388</v>
      </c>
      <c r="F197" s="64" t="s">
        <v>133</v>
      </c>
      <c r="G197" s="65" t="s">
        <v>755</v>
      </c>
      <c r="H197" s="28" t="s">
        <v>703</v>
      </c>
      <c r="I197" s="28" t="s">
        <v>31</v>
      </c>
      <c r="O197" s="3"/>
      <c r="P197" s="25"/>
      <c r="Q197" s="25"/>
      <c r="R197" s="28"/>
      <c r="S197" s="28"/>
      <c r="T197" s="64"/>
      <c r="U197" s="65"/>
      <c r="V197" s="28"/>
      <c r="W197" s="28"/>
    </row>
    <row r="198" spans="1:23" x14ac:dyDescent="0.2">
      <c r="A198" s="3" t="str">
        <f t="shared" si="3"/>
        <v>Olbrich 8904</v>
      </c>
      <c r="B198" s="25">
        <v>106653</v>
      </c>
      <c r="C198" s="25">
        <v>8904</v>
      </c>
      <c r="D198" s="28" t="s">
        <v>389</v>
      </c>
      <c r="E198" s="28" t="s">
        <v>132</v>
      </c>
      <c r="F198" s="64" t="s">
        <v>110</v>
      </c>
      <c r="G198" s="65" t="s">
        <v>758</v>
      </c>
      <c r="H198" s="28" t="s">
        <v>703</v>
      </c>
      <c r="I198" s="28" t="s">
        <v>31</v>
      </c>
      <c r="O198" s="3"/>
      <c r="P198" s="25"/>
      <c r="Q198" s="25"/>
      <c r="R198" s="28"/>
      <c r="S198" s="28"/>
      <c r="T198" s="64"/>
      <c r="U198" s="65"/>
      <c r="V198" s="28"/>
      <c r="W198" s="28"/>
    </row>
    <row r="199" spans="1:23" x14ac:dyDescent="0.2">
      <c r="A199" s="3" t="str">
        <f t="shared" si="3"/>
        <v>Opper 8910</v>
      </c>
      <c r="B199" s="25">
        <v>67520</v>
      </c>
      <c r="C199" s="25">
        <v>8910</v>
      </c>
      <c r="D199" s="28" t="s">
        <v>214</v>
      </c>
      <c r="E199" s="28" t="s">
        <v>73</v>
      </c>
      <c r="F199" s="64" t="s">
        <v>110</v>
      </c>
      <c r="G199" s="65" t="s">
        <v>757</v>
      </c>
      <c r="H199" s="28" t="s">
        <v>689</v>
      </c>
      <c r="I199" s="28" t="s">
        <v>53</v>
      </c>
      <c r="O199" s="3"/>
      <c r="P199" s="25"/>
      <c r="Q199" s="25"/>
      <c r="R199" s="28"/>
      <c r="S199" s="28"/>
      <c r="T199" s="64"/>
      <c r="U199" s="65"/>
      <c r="V199" s="28"/>
      <c r="W199" s="28"/>
    </row>
    <row r="200" spans="1:23" x14ac:dyDescent="0.2">
      <c r="A200" s="3" t="str">
        <f t="shared" si="3"/>
        <v>Dietz 8922</v>
      </c>
      <c r="B200" s="25">
        <v>27467</v>
      </c>
      <c r="C200" s="25">
        <v>8922</v>
      </c>
      <c r="D200" s="28" t="s">
        <v>829</v>
      </c>
      <c r="E200" s="28" t="s">
        <v>270</v>
      </c>
      <c r="F200" s="64" t="s">
        <v>113</v>
      </c>
      <c r="G200" s="65" t="s">
        <v>756</v>
      </c>
      <c r="H200" s="28" t="s">
        <v>25</v>
      </c>
      <c r="I200" s="28" t="s">
        <v>25</v>
      </c>
      <c r="O200" s="3"/>
      <c r="P200" s="25"/>
      <c r="Q200" s="25"/>
      <c r="R200" s="28"/>
      <c r="S200" s="28"/>
      <c r="T200" s="64"/>
      <c r="U200" s="65"/>
      <c r="V200" s="28"/>
      <c r="W200" s="28"/>
    </row>
    <row r="201" spans="1:23" x14ac:dyDescent="0.2">
      <c r="A201" s="3" t="str">
        <f t="shared" si="3"/>
        <v>Paparaphiou 8924</v>
      </c>
      <c r="B201" s="25">
        <v>88633</v>
      </c>
      <c r="C201" s="25">
        <v>8924</v>
      </c>
      <c r="D201" s="28" t="s">
        <v>605</v>
      </c>
      <c r="E201" s="28" t="s">
        <v>471</v>
      </c>
      <c r="F201" s="64" t="s">
        <v>137</v>
      </c>
      <c r="G201" s="65" t="s">
        <v>758</v>
      </c>
      <c r="H201" s="28" t="s">
        <v>45</v>
      </c>
      <c r="I201" s="28" t="s">
        <v>45</v>
      </c>
      <c r="O201" s="3"/>
      <c r="P201" s="25"/>
      <c r="Q201" s="25"/>
      <c r="R201" s="28"/>
      <c r="S201" s="28"/>
      <c r="T201" s="64"/>
      <c r="U201" s="65"/>
      <c r="V201" s="28"/>
      <c r="W201" s="28"/>
    </row>
    <row r="202" spans="1:23" x14ac:dyDescent="0.2">
      <c r="A202" s="3" t="str">
        <f t="shared" si="3"/>
        <v>Pauli 8927</v>
      </c>
      <c r="B202" s="25">
        <v>109627</v>
      </c>
      <c r="C202" s="25">
        <v>8927</v>
      </c>
      <c r="D202" s="28" t="s">
        <v>520</v>
      </c>
      <c r="E202" s="28" t="s">
        <v>83</v>
      </c>
      <c r="F202" s="27" t="s">
        <v>113</v>
      </c>
      <c r="G202" s="72" t="s">
        <v>756</v>
      </c>
      <c r="H202" s="28" t="s">
        <v>715</v>
      </c>
      <c r="I202" s="28" t="s">
        <v>54</v>
      </c>
      <c r="O202" s="3"/>
      <c r="P202" s="25"/>
      <c r="Q202" s="25"/>
      <c r="R202" s="28"/>
      <c r="S202" s="28"/>
      <c r="T202" s="27"/>
      <c r="U202" s="72"/>
      <c r="V202" s="28"/>
      <c r="W202" s="28"/>
    </row>
    <row r="203" spans="1:23" x14ac:dyDescent="0.2">
      <c r="A203" s="3" t="str">
        <f t="shared" si="3"/>
        <v>Pelz 8931</v>
      </c>
      <c r="B203" s="25">
        <v>27452</v>
      </c>
      <c r="C203" s="25">
        <v>8931</v>
      </c>
      <c r="D203" s="28" t="s">
        <v>369</v>
      </c>
      <c r="E203" s="28" t="s">
        <v>658</v>
      </c>
      <c r="F203" s="64" t="s">
        <v>133</v>
      </c>
      <c r="G203" s="65" t="s">
        <v>757</v>
      </c>
      <c r="H203" s="28" t="s">
        <v>769</v>
      </c>
      <c r="I203" s="28" t="s">
        <v>770</v>
      </c>
      <c r="O203" s="3"/>
      <c r="P203" s="25"/>
      <c r="Q203" s="25"/>
      <c r="R203" s="28"/>
      <c r="S203" s="28"/>
      <c r="T203" s="64"/>
      <c r="U203" s="65"/>
      <c r="V203" s="28"/>
      <c r="W203" s="28"/>
    </row>
    <row r="204" spans="1:23" x14ac:dyDescent="0.2">
      <c r="A204" s="3" t="str">
        <f t="shared" si="3"/>
        <v>Pest 8938</v>
      </c>
      <c r="B204" s="25">
        <v>100673</v>
      </c>
      <c r="C204" s="25">
        <v>8938</v>
      </c>
      <c r="D204" s="28" t="s">
        <v>90</v>
      </c>
      <c r="E204" s="28" t="s">
        <v>91</v>
      </c>
      <c r="F204" s="64" t="s">
        <v>110</v>
      </c>
      <c r="G204" s="65" t="s">
        <v>756</v>
      </c>
      <c r="H204" s="28" t="s">
        <v>689</v>
      </c>
      <c r="I204" s="28" t="s">
        <v>53</v>
      </c>
      <c r="O204" s="3"/>
      <c r="P204" s="25"/>
      <c r="Q204" s="25"/>
      <c r="R204" s="28"/>
      <c r="S204" s="28"/>
      <c r="T204" s="64"/>
      <c r="U204" s="65"/>
      <c r="V204" s="28"/>
      <c r="W204" s="28"/>
    </row>
    <row r="205" spans="1:23" x14ac:dyDescent="0.2">
      <c r="A205" s="3" t="str">
        <f t="shared" si="3"/>
        <v>Pilo 8949</v>
      </c>
      <c r="B205" s="25">
        <v>532</v>
      </c>
      <c r="C205" s="25">
        <v>8949</v>
      </c>
      <c r="D205" s="28" t="s">
        <v>241</v>
      </c>
      <c r="E205" s="28" t="s">
        <v>242</v>
      </c>
      <c r="F205" s="64" t="s">
        <v>133</v>
      </c>
      <c r="G205" s="65" t="s">
        <v>755</v>
      </c>
      <c r="H205" s="28" t="s">
        <v>48</v>
      </c>
      <c r="I205" s="28" t="s">
        <v>48</v>
      </c>
      <c r="O205" s="3"/>
      <c r="P205" s="25"/>
      <c r="Q205" s="25"/>
      <c r="R205" s="28"/>
      <c r="S205" s="28"/>
      <c r="T205" s="64"/>
      <c r="U205" s="65"/>
      <c r="V205" s="28"/>
      <c r="W205" s="28"/>
    </row>
    <row r="206" spans="1:23" x14ac:dyDescent="0.2">
      <c r="A206" s="3" t="str">
        <f t="shared" si="3"/>
        <v>Pöhner 8954</v>
      </c>
      <c r="B206" s="25">
        <v>106576</v>
      </c>
      <c r="C206" s="25">
        <v>8954</v>
      </c>
      <c r="D206" s="28" t="s">
        <v>243</v>
      </c>
      <c r="E206" s="28" t="s">
        <v>244</v>
      </c>
      <c r="F206" s="64" t="s">
        <v>137</v>
      </c>
      <c r="G206" s="65" t="s">
        <v>755</v>
      </c>
      <c r="H206" s="28" t="s">
        <v>690</v>
      </c>
      <c r="I206" s="28" t="s">
        <v>24</v>
      </c>
      <c r="O206" s="3"/>
      <c r="P206" s="25"/>
      <c r="Q206" s="25"/>
      <c r="R206" s="28"/>
      <c r="S206" s="28"/>
      <c r="T206" s="64"/>
      <c r="U206" s="65"/>
      <c r="V206" s="28"/>
      <c r="W206" s="28"/>
    </row>
    <row r="207" spans="1:23" x14ac:dyDescent="0.2">
      <c r="A207" s="3" t="str">
        <f t="shared" si="3"/>
        <v>Poller 8955</v>
      </c>
      <c r="B207" s="25">
        <v>106607</v>
      </c>
      <c r="C207" s="25">
        <v>8955</v>
      </c>
      <c r="D207" s="28" t="s">
        <v>423</v>
      </c>
      <c r="E207" s="28" t="s">
        <v>192</v>
      </c>
      <c r="F207" s="64" t="s">
        <v>110</v>
      </c>
      <c r="G207" s="65" t="s">
        <v>757</v>
      </c>
      <c r="H207" s="28" t="s">
        <v>33</v>
      </c>
      <c r="I207" s="28" t="s">
        <v>33</v>
      </c>
      <c r="O207" s="3"/>
      <c r="P207" s="25"/>
      <c r="Q207" s="25"/>
      <c r="R207" s="28"/>
      <c r="S207" s="28"/>
      <c r="T207" s="64"/>
      <c r="U207" s="65"/>
      <c r="V207" s="28"/>
      <c r="W207" s="28"/>
    </row>
    <row r="208" spans="1:23" x14ac:dyDescent="0.2">
      <c r="A208" s="3" t="str">
        <f t="shared" si="3"/>
        <v>Popiol 8956</v>
      </c>
      <c r="B208" s="25">
        <v>106852</v>
      </c>
      <c r="C208" s="25">
        <v>8956</v>
      </c>
      <c r="D208" s="28" t="s">
        <v>167</v>
      </c>
      <c r="E208" s="28" t="s">
        <v>168</v>
      </c>
      <c r="F208" s="27" t="s">
        <v>126</v>
      </c>
      <c r="G208" s="72" t="s">
        <v>759</v>
      </c>
      <c r="H208" s="28" t="s">
        <v>687</v>
      </c>
      <c r="I208" s="28" t="s">
        <v>22</v>
      </c>
      <c r="O208" s="3"/>
      <c r="P208" s="25"/>
      <c r="Q208" s="25"/>
      <c r="R208" s="28"/>
      <c r="S208" s="28"/>
      <c r="T208" s="27"/>
      <c r="U208" s="72"/>
      <c r="V208" s="28"/>
      <c r="W208" s="28"/>
    </row>
    <row r="209" spans="1:23" x14ac:dyDescent="0.2">
      <c r="A209" s="3" t="str">
        <f t="shared" si="3"/>
        <v>Popiol 8957</v>
      </c>
      <c r="B209" s="25">
        <v>51949</v>
      </c>
      <c r="C209" s="25">
        <v>8957</v>
      </c>
      <c r="D209" s="28" t="s">
        <v>167</v>
      </c>
      <c r="E209" s="28" t="s">
        <v>92</v>
      </c>
      <c r="F209" s="64" t="s">
        <v>137</v>
      </c>
      <c r="G209" s="65" t="s">
        <v>758</v>
      </c>
      <c r="H209" s="28" t="s">
        <v>687</v>
      </c>
      <c r="I209" s="28" t="s">
        <v>22</v>
      </c>
      <c r="O209" s="3"/>
      <c r="P209" s="25"/>
      <c r="Q209" s="25"/>
      <c r="R209" s="28"/>
      <c r="S209" s="28"/>
      <c r="T209" s="64"/>
      <c r="U209" s="65"/>
      <c r="V209" s="28"/>
      <c r="W209" s="28"/>
    </row>
    <row r="210" spans="1:23" x14ac:dyDescent="0.2">
      <c r="A210" s="3" t="str">
        <f t="shared" si="3"/>
        <v>Regenfuss 8990</v>
      </c>
      <c r="B210" s="25">
        <v>461</v>
      </c>
      <c r="C210" s="25">
        <v>8990</v>
      </c>
      <c r="D210" s="28" t="s">
        <v>488</v>
      </c>
      <c r="E210" s="28" t="s">
        <v>89</v>
      </c>
      <c r="F210" s="64" t="s">
        <v>126</v>
      </c>
      <c r="G210" s="65" t="s">
        <v>755</v>
      </c>
      <c r="H210" s="28" t="s">
        <v>37</v>
      </c>
      <c r="I210" s="28" t="s">
        <v>37</v>
      </c>
      <c r="O210" s="3"/>
      <c r="P210" s="25"/>
      <c r="Q210" s="25"/>
      <c r="R210" s="28"/>
      <c r="S210" s="28"/>
      <c r="T210" s="64"/>
      <c r="U210" s="65"/>
      <c r="V210" s="28"/>
      <c r="W210" s="28"/>
    </row>
    <row r="211" spans="1:23" x14ac:dyDescent="0.2">
      <c r="A211" s="3" t="str">
        <f t="shared" si="3"/>
        <v>Hüllenhütter 10022</v>
      </c>
      <c r="B211" s="25">
        <v>27093</v>
      </c>
      <c r="C211" s="25">
        <v>10022</v>
      </c>
      <c r="D211" s="28" t="s">
        <v>289</v>
      </c>
      <c r="E211" s="28" t="s">
        <v>79</v>
      </c>
      <c r="F211" s="64" t="s">
        <v>133</v>
      </c>
      <c r="G211" s="65" t="s">
        <v>758</v>
      </c>
      <c r="H211" s="28" t="s">
        <v>693</v>
      </c>
      <c r="I211" s="28" t="s">
        <v>27</v>
      </c>
      <c r="O211" s="3"/>
      <c r="P211" s="25"/>
      <c r="Q211" s="25"/>
      <c r="R211" s="28"/>
      <c r="S211" s="28"/>
      <c r="T211" s="64"/>
      <c r="U211" s="65"/>
      <c r="V211" s="28"/>
      <c r="W211" s="28"/>
    </row>
    <row r="212" spans="1:23" x14ac:dyDescent="0.2">
      <c r="A212" s="3" t="str">
        <f t="shared" si="3"/>
        <v>Dreher 10026</v>
      </c>
      <c r="B212" s="25">
        <v>89116</v>
      </c>
      <c r="C212" s="25">
        <v>10026</v>
      </c>
      <c r="D212" s="28" t="s">
        <v>830</v>
      </c>
      <c r="E212" s="28" t="s">
        <v>169</v>
      </c>
      <c r="F212" s="64" t="s">
        <v>133</v>
      </c>
      <c r="G212" s="65">
        <v>0</v>
      </c>
      <c r="H212" s="28" t="s">
        <v>715</v>
      </c>
      <c r="I212" s="28" t="s">
        <v>54</v>
      </c>
      <c r="O212" s="3"/>
      <c r="P212" s="25"/>
      <c r="Q212" s="25"/>
      <c r="R212" s="28"/>
      <c r="S212" s="28"/>
      <c r="T212" s="64"/>
      <c r="U212" s="65"/>
      <c r="V212" s="28"/>
      <c r="W212" s="28"/>
    </row>
    <row r="213" spans="1:23" x14ac:dyDescent="0.2">
      <c r="A213" s="3" t="str">
        <f t="shared" si="3"/>
        <v>Baro 10029</v>
      </c>
      <c r="B213" s="25">
        <v>104782</v>
      </c>
      <c r="C213" s="25">
        <v>10029</v>
      </c>
      <c r="D213" s="28" t="s">
        <v>1048</v>
      </c>
      <c r="E213" s="28" t="s">
        <v>212</v>
      </c>
      <c r="F213" s="64" t="s">
        <v>110</v>
      </c>
      <c r="G213" s="65" t="s">
        <v>755</v>
      </c>
      <c r="H213" s="28" t="s">
        <v>721</v>
      </c>
      <c r="I213" s="28" t="s">
        <v>54</v>
      </c>
      <c r="O213" s="3"/>
      <c r="P213" s="25"/>
      <c r="Q213" s="25"/>
      <c r="R213" s="28"/>
      <c r="S213" s="28"/>
      <c r="T213" s="64"/>
      <c r="U213" s="65"/>
      <c r="V213" s="28"/>
      <c r="W213" s="28"/>
    </row>
    <row r="214" spans="1:23" x14ac:dyDescent="0.2">
      <c r="A214" s="3" t="str">
        <f t="shared" si="3"/>
        <v>Becker 10052</v>
      </c>
      <c r="B214" s="25">
        <v>99877</v>
      </c>
      <c r="C214" s="25">
        <v>10052</v>
      </c>
      <c r="D214" s="28" t="s">
        <v>178</v>
      </c>
      <c r="E214" s="28" t="s">
        <v>166</v>
      </c>
      <c r="F214" s="64" t="s">
        <v>113</v>
      </c>
      <c r="G214" s="65" t="s">
        <v>755</v>
      </c>
      <c r="H214" s="28" t="s">
        <v>691</v>
      </c>
      <c r="I214" s="28" t="s">
        <v>52</v>
      </c>
      <c r="O214" s="3"/>
      <c r="P214" s="25"/>
      <c r="Q214" s="25"/>
      <c r="R214" s="28"/>
      <c r="S214" s="28"/>
      <c r="T214" s="64"/>
      <c r="U214" s="65"/>
      <c r="V214" s="28"/>
      <c r="W214" s="28"/>
    </row>
    <row r="215" spans="1:23" x14ac:dyDescent="0.2">
      <c r="A215" s="3" t="str">
        <f t="shared" si="3"/>
        <v>Aljakrinskij 10065</v>
      </c>
      <c r="B215" s="25">
        <v>107111</v>
      </c>
      <c r="C215" s="25">
        <v>10065</v>
      </c>
      <c r="D215" s="28" t="s">
        <v>731</v>
      </c>
      <c r="E215" s="28" t="s">
        <v>81</v>
      </c>
      <c r="F215" s="64" t="s">
        <v>133</v>
      </c>
      <c r="G215" s="65" t="s">
        <v>755</v>
      </c>
      <c r="H215" s="28" t="s">
        <v>732</v>
      </c>
      <c r="I215" s="28" t="s">
        <v>47</v>
      </c>
      <c r="O215" s="3"/>
      <c r="P215" s="25"/>
      <c r="Q215" s="25"/>
      <c r="R215" s="28"/>
      <c r="S215" s="28"/>
      <c r="T215" s="64"/>
      <c r="U215" s="65"/>
      <c r="V215" s="28"/>
      <c r="W215" s="28"/>
    </row>
    <row r="216" spans="1:23" x14ac:dyDescent="0.2">
      <c r="A216" s="3" t="str">
        <f t="shared" si="3"/>
        <v>Vorwerg 10067</v>
      </c>
      <c r="B216" s="25"/>
      <c r="C216" s="25">
        <v>10067</v>
      </c>
      <c r="D216" s="28" t="s">
        <v>1094</v>
      </c>
      <c r="E216" s="28" t="s">
        <v>158</v>
      </c>
      <c r="F216" s="64" t="s">
        <v>110</v>
      </c>
      <c r="G216" s="65">
        <v>0</v>
      </c>
      <c r="H216" s="28" t="s">
        <v>714</v>
      </c>
      <c r="I216" s="28" t="s">
        <v>54</v>
      </c>
      <c r="O216" s="3"/>
      <c r="P216" s="25"/>
      <c r="Q216" s="25"/>
      <c r="R216" s="28"/>
      <c r="S216" s="28"/>
      <c r="T216" s="64"/>
      <c r="U216" s="65"/>
      <c r="V216" s="28"/>
      <c r="W216" s="28"/>
    </row>
    <row r="217" spans="1:23" x14ac:dyDescent="0.2">
      <c r="A217" s="3" t="str">
        <f t="shared" si="3"/>
        <v>Winter 10068</v>
      </c>
      <c r="B217" s="25">
        <v>106984</v>
      </c>
      <c r="C217" s="25">
        <v>10068</v>
      </c>
      <c r="D217" s="28" t="s">
        <v>305</v>
      </c>
      <c r="E217" s="28" t="s">
        <v>306</v>
      </c>
      <c r="F217" s="64" t="s">
        <v>110</v>
      </c>
      <c r="G217" s="65">
        <v>0</v>
      </c>
      <c r="H217" s="28" t="s">
        <v>32</v>
      </c>
      <c r="I217" s="28" t="s">
        <v>32</v>
      </c>
      <c r="O217" s="3"/>
      <c r="P217" s="25"/>
      <c r="Q217" s="25"/>
      <c r="R217" s="28"/>
      <c r="S217" s="28"/>
      <c r="T217" s="64"/>
      <c r="U217" s="65"/>
      <c r="V217" s="28"/>
      <c r="W217" s="28"/>
    </row>
    <row r="218" spans="1:23" x14ac:dyDescent="0.2">
      <c r="A218" s="3" t="str">
        <f t="shared" si="3"/>
        <v>Knobloch 10069</v>
      </c>
      <c r="B218" s="32">
        <v>27702</v>
      </c>
      <c r="C218" s="32">
        <v>10069</v>
      </c>
      <c r="D218" s="100" t="s">
        <v>93</v>
      </c>
      <c r="E218" s="100" t="s">
        <v>94</v>
      </c>
      <c r="F218" s="64" t="s">
        <v>113</v>
      </c>
      <c r="G218" s="65" t="s">
        <v>758</v>
      </c>
      <c r="H218" s="28" t="s">
        <v>732</v>
      </c>
      <c r="I218" s="28" t="s">
        <v>47</v>
      </c>
      <c r="O218" s="3"/>
      <c r="P218" s="32"/>
      <c r="Q218" s="32"/>
      <c r="R218" s="100"/>
      <c r="S218" s="100"/>
      <c r="T218" s="64"/>
      <c r="U218" s="65"/>
      <c r="V218" s="28"/>
      <c r="W218" s="28"/>
    </row>
    <row r="219" spans="1:23" x14ac:dyDescent="0.2">
      <c r="A219" s="3" t="str">
        <f t="shared" si="3"/>
        <v>Schlier 10112</v>
      </c>
      <c r="B219" s="25">
        <v>147243</v>
      </c>
      <c r="C219" s="25">
        <v>10112</v>
      </c>
      <c r="D219" s="27" t="s">
        <v>929</v>
      </c>
      <c r="E219" s="27" t="s">
        <v>275</v>
      </c>
      <c r="F219" s="64" t="s">
        <v>133</v>
      </c>
      <c r="G219" s="65">
        <v>0</v>
      </c>
      <c r="H219" s="27" t="s">
        <v>739</v>
      </c>
      <c r="I219" s="27" t="s">
        <v>49</v>
      </c>
      <c r="O219" s="3"/>
      <c r="P219" s="25"/>
      <c r="Q219" s="25"/>
      <c r="R219" s="27"/>
      <c r="S219" s="27"/>
      <c r="T219" s="64"/>
      <c r="U219" s="65"/>
      <c r="V219" s="27"/>
      <c r="W219" s="27"/>
    </row>
    <row r="220" spans="1:23" x14ac:dyDescent="0.2">
      <c r="A220" s="3" t="str">
        <f t="shared" si="3"/>
        <v>Saechtig 10167</v>
      </c>
      <c r="B220" s="25">
        <v>142976</v>
      </c>
      <c r="C220" s="25">
        <v>10167</v>
      </c>
      <c r="D220" s="28" t="s">
        <v>1043</v>
      </c>
      <c r="E220" s="28" t="s">
        <v>1044</v>
      </c>
      <c r="F220" s="27" t="s">
        <v>113</v>
      </c>
      <c r="G220" s="97" t="s">
        <v>755</v>
      </c>
      <c r="H220" s="28" t="s">
        <v>709</v>
      </c>
      <c r="I220" s="28" t="s">
        <v>35</v>
      </c>
      <c r="O220" s="3"/>
      <c r="P220" s="25"/>
      <c r="Q220" s="25"/>
      <c r="R220" s="28"/>
      <c r="S220" s="28"/>
      <c r="T220" s="27"/>
      <c r="U220" s="97"/>
      <c r="V220" s="28"/>
      <c r="W220" s="28"/>
    </row>
    <row r="221" spans="1:23" x14ac:dyDescent="0.2">
      <c r="A221" s="3" t="str">
        <f t="shared" si="3"/>
        <v>Scheibe 10178</v>
      </c>
      <c r="B221" s="25">
        <v>107001</v>
      </c>
      <c r="C221" s="25">
        <v>10178</v>
      </c>
      <c r="D221" s="28" t="s">
        <v>535</v>
      </c>
      <c r="E221" s="28" t="s">
        <v>173</v>
      </c>
      <c r="F221" s="64" t="s">
        <v>110</v>
      </c>
      <c r="G221" s="65" t="s">
        <v>757</v>
      </c>
      <c r="H221" s="28" t="s">
        <v>709</v>
      </c>
      <c r="I221" s="28" t="s">
        <v>35</v>
      </c>
      <c r="O221" s="3"/>
      <c r="P221" s="25"/>
      <c r="Q221" s="25"/>
      <c r="R221" s="28"/>
      <c r="S221" s="28"/>
      <c r="T221" s="64"/>
      <c r="U221" s="65"/>
      <c r="V221" s="28"/>
      <c r="W221" s="28"/>
    </row>
    <row r="222" spans="1:23" x14ac:dyDescent="0.2">
      <c r="A222" s="3" t="str">
        <f t="shared" si="3"/>
        <v>Morbe 10181</v>
      </c>
      <c r="B222" s="25">
        <v>142955</v>
      </c>
      <c r="C222" s="25">
        <v>10181</v>
      </c>
      <c r="D222" s="28" t="s">
        <v>530</v>
      </c>
      <c r="E222" s="28" t="s">
        <v>259</v>
      </c>
      <c r="F222" s="64" t="s">
        <v>133</v>
      </c>
      <c r="G222" s="65" t="s">
        <v>758</v>
      </c>
      <c r="H222" s="28" t="s">
        <v>721</v>
      </c>
      <c r="I222" s="28" t="s">
        <v>54</v>
      </c>
      <c r="O222" s="3"/>
      <c r="P222" s="25"/>
      <c r="Q222" s="25"/>
      <c r="R222" s="28"/>
      <c r="S222" s="28"/>
      <c r="T222" s="64"/>
      <c r="U222" s="65"/>
      <c r="V222" s="28"/>
      <c r="W222" s="28"/>
    </row>
    <row r="223" spans="1:23" x14ac:dyDescent="0.2">
      <c r="A223" s="3" t="str">
        <f t="shared" si="3"/>
        <v>Siebel 10239</v>
      </c>
      <c r="B223" s="25">
        <v>149197</v>
      </c>
      <c r="C223" s="25">
        <v>10239</v>
      </c>
      <c r="D223" s="28" t="s">
        <v>1095</v>
      </c>
      <c r="E223" s="28" t="s">
        <v>719</v>
      </c>
      <c r="F223" s="28" t="s">
        <v>133</v>
      </c>
      <c r="G223" s="69">
        <v>0</v>
      </c>
      <c r="H223" s="28" t="s">
        <v>721</v>
      </c>
      <c r="I223" s="28" t="s">
        <v>54</v>
      </c>
      <c r="O223" s="3"/>
      <c r="P223" s="25"/>
      <c r="Q223" s="25"/>
      <c r="R223" s="28"/>
      <c r="S223" s="28"/>
      <c r="T223" s="28"/>
      <c r="U223" s="69"/>
      <c r="V223" s="28"/>
      <c r="W223" s="28"/>
    </row>
    <row r="224" spans="1:23" x14ac:dyDescent="0.2">
      <c r="A224" s="3" t="str">
        <f t="shared" si="3"/>
        <v>Herbig 10243</v>
      </c>
      <c r="B224" s="25">
        <v>100343</v>
      </c>
      <c r="C224" s="25">
        <v>10243</v>
      </c>
      <c r="D224" s="28" t="s">
        <v>436</v>
      </c>
      <c r="E224" s="28" t="s">
        <v>437</v>
      </c>
      <c r="F224" s="64" t="s">
        <v>110</v>
      </c>
      <c r="G224" s="65" t="s">
        <v>756</v>
      </c>
      <c r="H224" s="28" t="s">
        <v>48</v>
      </c>
      <c r="I224" s="28" t="s">
        <v>48</v>
      </c>
      <c r="O224" s="3"/>
      <c r="P224" s="25"/>
      <c r="Q224" s="25"/>
      <c r="R224" s="28"/>
      <c r="S224" s="28"/>
      <c r="T224" s="64"/>
      <c r="U224" s="65"/>
      <c r="V224" s="28"/>
      <c r="W224" s="28"/>
    </row>
    <row r="225" spans="1:23" x14ac:dyDescent="0.2">
      <c r="A225" s="3" t="str">
        <f t="shared" si="3"/>
        <v>Klüh 10261</v>
      </c>
      <c r="B225" s="25">
        <v>132408</v>
      </c>
      <c r="C225" s="25">
        <v>10261</v>
      </c>
      <c r="D225" s="28" t="s">
        <v>718</v>
      </c>
      <c r="E225" s="28" t="s">
        <v>719</v>
      </c>
      <c r="F225" s="27" t="s">
        <v>110</v>
      </c>
      <c r="G225" s="97" t="s">
        <v>755</v>
      </c>
      <c r="H225" s="28" t="s">
        <v>715</v>
      </c>
      <c r="I225" s="28" t="s">
        <v>54</v>
      </c>
      <c r="O225" s="3"/>
      <c r="P225" s="25"/>
      <c r="Q225" s="25"/>
      <c r="R225" s="28"/>
      <c r="S225" s="28"/>
      <c r="T225" s="27"/>
      <c r="U225" s="97"/>
      <c r="V225" s="28"/>
      <c r="W225" s="28"/>
    </row>
    <row r="226" spans="1:23" x14ac:dyDescent="0.2">
      <c r="A226" s="3" t="str">
        <f t="shared" si="3"/>
        <v>Kornett 10277</v>
      </c>
      <c r="B226" s="25">
        <v>144523</v>
      </c>
      <c r="C226" s="25">
        <v>10277</v>
      </c>
      <c r="D226" s="28" t="s">
        <v>1047</v>
      </c>
      <c r="E226" s="28" t="s">
        <v>189</v>
      </c>
      <c r="F226" s="64" t="s">
        <v>110</v>
      </c>
      <c r="G226" s="65" t="s">
        <v>755</v>
      </c>
      <c r="H226" s="28" t="s">
        <v>715</v>
      </c>
      <c r="I226" s="28" t="s">
        <v>54</v>
      </c>
      <c r="O226" s="3"/>
      <c r="P226" s="25"/>
      <c r="Q226" s="25"/>
      <c r="R226" s="28"/>
      <c r="S226" s="28"/>
      <c r="T226" s="64"/>
      <c r="U226" s="65"/>
      <c r="V226" s="28"/>
      <c r="W226" s="28"/>
    </row>
    <row r="227" spans="1:23" x14ac:dyDescent="0.2">
      <c r="A227" s="3" t="str">
        <f t="shared" si="3"/>
        <v>Seyfarth 10300</v>
      </c>
      <c r="B227" s="25">
        <v>106738</v>
      </c>
      <c r="C227" s="25">
        <v>10300</v>
      </c>
      <c r="D227" s="28" t="s">
        <v>303</v>
      </c>
      <c r="E227" s="28" t="s">
        <v>264</v>
      </c>
      <c r="F227" s="64" t="s">
        <v>113</v>
      </c>
      <c r="G227" s="65" t="s">
        <v>755</v>
      </c>
      <c r="H227" s="28" t="s">
        <v>688</v>
      </c>
      <c r="I227" s="28" t="s">
        <v>23</v>
      </c>
      <c r="O227" s="3"/>
      <c r="P227" s="25"/>
      <c r="Q227" s="25"/>
      <c r="R227" s="28"/>
      <c r="S227" s="28"/>
      <c r="T227" s="64"/>
      <c r="U227" s="65"/>
      <c r="V227" s="28"/>
      <c r="W227" s="28"/>
    </row>
    <row r="228" spans="1:23" x14ac:dyDescent="0.2">
      <c r="A228" s="3" t="str">
        <f t="shared" si="3"/>
        <v>Schmidt 10331</v>
      </c>
      <c r="B228" s="25">
        <v>146189</v>
      </c>
      <c r="C228" s="25">
        <v>10331</v>
      </c>
      <c r="D228" s="28" t="s">
        <v>141</v>
      </c>
      <c r="E228" s="28" t="s">
        <v>112</v>
      </c>
      <c r="F228" s="64" t="s">
        <v>113</v>
      </c>
      <c r="G228" s="65" t="s">
        <v>760</v>
      </c>
      <c r="H228" s="28" t="s">
        <v>688</v>
      </c>
      <c r="I228" s="28" t="s">
        <v>23</v>
      </c>
      <c r="O228" s="3"/>
      <c r="P228" s="25"/>
      <c r="Q228" s="25"/>
      <c r="R228" s="28"/>
      <c r="S228" s="28"/>
      <c r="T228" s="64"/>
      <c r="U228" s="65"/>
      <c r="V228" s="28"/>
      <c r="W228" s="28"/>
    </row>
    <row r="229" spans="1:23" x14ac:dyDescent="0.2">
      <c r="A229" s="3" t="str">
        <f t="shared" si="3"/>
        <v>Siemonsen-Caldwell 10366</v>
      </c>
      <c r="B229" s="25">
        <v>106953</v>
      </c>
      <c r="C229" s="25">
        <v>10366</v>
      </c>
      <c r="D229" s="28" t="s">
        <v>1021</v>
      </c>
      <c r="E229" s="28" t="s">
        <v>298</v>
      </c>
      <c r="F229" s="64" t="s">
        <v>137</v>
      </c>
      <c r="G229" s="65" t="s">
        <v>755</v>
      </c>
      <c r="H229" s="28" t="s">
        <v>769</v>
      </c>
      <c r="I229" s="28" t="s">
        <v>770</v>
      </c>
      <c r="O229" s="3"/>
      <c r="P229" s="25"/>
      <c r="Q229" s="25"/>
      <c r="R229" s="28"/>
      <c r="S229" s="28"/>
      <c r="T229" s="64"/>
      <c r="U229" s="65"/>
      <c r="V229" s="28"/>
      <c r="W229" s="28"/>
    </row>
    <row r="230" spans="1:23" x14ac:dyDescent="0.2">
      <c r="A230" s="3" t="str">
        <f t="shared" si="3"/>
        <v>Gruchot 10369</v>
      </c>
      <c r="B230" s="25">
        <v>107041</v>
      </c>
      <c r="C230" s="25">
        <v>10369</v>
      </c>
      <c r="D230" s="28" t="s">
        <v>705</v>
      </c>
      <c r="E230" s="28" t="s">
        <v>359</v>
      </c>
      <c r="F230" s="64" t="s">
        <v>113</v>
      </c>
      <c r="G230" s="65" t="s">
        <v>758</v>
      </c>
      <c r="H230" s="28" t="s">
        <v>704</v>
      </c>
      <c r="I230" s="28" t="s">
        <v>54</v>
      </c>
      <c r="O230" s="3"/>
      <c r="P230" s="25"/>
      <c r="Q230" s="25"/>
      <c r="R230" s="28"/>
      <c r="S230" s="28"/>
      <c r="T230" s="64"/>
      <c r="U230" s="65"/>
      <c r="V230" s="28"/>
      <c r="W230" s="28"/>
    </row>
    <row r="231" spans="1:23" x14ac:dyDescent="0.2">
      <c r="A231" s="3" t="str">
        <f t="shared" si="3"/>
        <v>Syla 10409</v>
      </c>
      <c r="B231" s="25">
        <v>135978</v>
      </c>
      <c r="C231" s="25">
        <v>10409</v>
      </c>
      <c r="D231" s="28" t="s">
        <v>831</v>
      </c>
      <c r="E231" s="28" t="s">
        <v>832</v>
      </c>
      <c r="F231" s="64" t="s">
        <v>137</v>
      </c>
      <c r="G231" s="65" t="s">
        <v>760</v>
      </c>
      <c r="H231" s="28" t="s">
        <v>704</v>
      </c>
      <c r="I231" s="28" t="s">
        <v>54</v>
      </c>
      <c r="O231" s="3"/>
      <c r="P231" s="25"/>
      <c r="Q231" s="25"/>
      <c r="R231" s="28"/>
      <c r="S231" s="28"/>
      <c r="T231" s="64"/>
      <c r="U231" s="65"/>
      <c r="V231" s="28"/>
      <c r="W231" s="28"/>
    </row>
    <row r="232" spans="1:23" x14ac:dyDescent="0.2">
      <c r="A232" s="3" t="str">
        <f t="shared" si="3"/>
        <v>Hess 10416</v>
      </c>
      <c r="B232" s="25">
        <v>147242</v>
      </c>
      <c r="C232" s="25">
        <v>10416</v>
      </c>
      <c r="D232" s="27" t="s">
        <v>344</v>
      </c>
      <c r="E232" s="27" t="s">
        <v>901</v>
      </c>
      <c r="F232" s="64" t="s">
        <v>110</v>
      </c>
      <c r="G232" s="65">
        <v>0</v>
      </c>
      <c r="H232" s="27" t="s">
        <v>739</v>
      </c>
      <c r="I232" s="27" t="s">
        <v>49</v>
      </c>
      <c r="O232" s="3"/>
      <c r="P232" s="25"/>
      <c r="Q232" s="25"/>
      <c r="R232" s="27"/>
      <c r="S232" s="27"/>
      <c r="T232" s="64"/>
      <c r="U232" s="65"/>
      <c r="V232" s="27"/>
      <c r="W232" s="27"/>
    </row>
    <row r="233" spans="1:23" x14ac:dyDescent="0.2">
      <c r="A233" s="3" t="str">
        <f t="shared" si="3"/>
        <v>Fischer 10419</v>
      </c>
      <c r="B233" s="25">
        <v>144494</v>
      </c>
      <c r="C233" s="25">
        <v>10419</v>
      </c>
      <c r="D233" s="28" t="s">
        <v>118</v>
      </c>
      <c r="E233" s="28" t="s">
        <v>1096</v>
      </c>
      <c r="F233" s="64" t="s">
        <v>113</v>
      </c>
      <c r="G233" s="65" t="s">
        <v>757</v>
      </c>
      <c r="H233" s="28" t="s">
        <v>696</v>
      </c>
      <c r="I233" s="28" t="s">
        <v>50</v>
      </c>
      <c r="O233" s="3"/>
      <c r="P233" s="25"/>
      <c r="Q233" s="25"/>
      <c r="R233" s="28"/>
      <c r="S233" s="28"/>
      <c r="T233" s="64"/>
      <c r="U233" s="65"/>
      <c r="V233" s="28"/>
      <c r="W233" s="28"/>
    </row>
    <row r="234" spans="1:23" x14ac:dyDescent="0.2">
      <c r="A234" s="3" t="str">
        <f t="shared" si="3"/>
        <v>Krüger 10439</v>
      </c>
      <c r="B234" s="25">
        <v>132498</v>
      </c>
      <c r="C234" s="25">
        <v>10439</v>
      </c>
      <c r="D234" s="27" t="s">
        <v>129</v>
      </c>
      <c r="E234" s="27" t="s">
        <v>348</v>
      </c>
      <c r="F234" s="64" t="s">
        <v>113</v>
      </c>
      <c r="G234" s="65" t="s">
        <v>758</v>
      </c>
      <c r="H234" s="27" t="s">
        <v>33</v>
      </c>
      <c r="I234" s="27" t="s">
        <v>33</v>
      </c>
      <c r="O234" s="3"/>
      <c r="P234" s="25"/>
      <c r="Q234" s="25"/>
      <c r="R234" s="27"/>
      <c r="S234" s="27"/>
      <c r="T234" s="64"/>
      <c r="U234" s="65"/>
      <c r="V234" s="27"/>
      <c r="W234" s="27"/>
    </row>
    <row r="235" spans="1:23" x14ac:dyDescent="0.2">
      <c r="A235" s="3" t="str">
        <f t="shared" si="3"/>
        <v>Extra 10440</v>
      </c>
      <c r="B235" s="25">
        <v>132473</v>
      </c>
      <c r="C235" s="25">
        <v>10440</v>
      </c>
      <c r="D235" s="28" t="s">
        <v>761</v>
      </c>
      <c r="E235" s="28" t="s">
        <v>762</v>
      </c>
      <c r="F235" s="64" t="s">
        <v>113</v>
      </c>
      <c r="G235" s="65" t="s">
        <v>755</v>
      </c>
      <c r="H235" s="28" t="s">
        <v>1003</v>
      </c>
      <c r="I235" s="28" t="s">
        <v>1002</v>
      </c>
      <c r="O235" s="3"/>
      <c r="P235" s="25"/>
      <c r="Q235" s="25"/>
      <c r="R235" s="28"/>
      <c r="S235" s="28"/>
      <c r="T235" s="64"/>
      <c r="U235" s="65"/>
      <c r="V235" s="28"/>
      <c r="W235" s="28"/>
    </row>
    <row r="236" spans="1:23" x14ac:dyDescent="0.2">
      <c r="A236" s="3" t="str">
        <f t="shared" si="3"/>
        <v>Tesoro 10451</v>
      </c>
      <c r="B236" s="25">
        <v>135818</v>
      </c>
      <c r="C236" s="25">
        <v>10451</v>
      </c>
      <c r="D236" s="27" t="s">
        <v>773</v>
      </c>
      <c r="E236" s="27" t="s">
        <v>774</v>
      </c>
      <c r="F236" s="64" t="s">
        <v>113</v>
      </c>
      <c r="G236" s="65" t="s">
        <v>760</v>
      </c>
      <c r="H236" s="27" t="s">
        <v>1003</v>
      </c>
      <c r="I236" s="27" t="s">
        <v>1002</v>
      </c>
      <c r="O236" s="3"/>
      <c r="P236" s="25"/>
      <c r="Q236" s="25"/>
      <c r="R236" s="27"/>
      <c r="S236" s="27"/>
      <c r="T236" s="64"/>
      <c r="U236" s="65"/>
      <c r="V236" s="27"/>
      <c r="W236" s="27"/>
    </row>
    <row r="237" spans="1:23" x14ac:dyDescent="0.2">
      <c r="A237" s="3" t="str">
        <f t="shared" si="3"/>
        <v>Naluz 10464</v>
      </c>
      <c r="B237" s="25">
        <v>132493</v>
      </c>
      <c r="C237" s="25">
        <v>10464</v>
      </c>
      <c r="D237" s="28" t="s">
        <v>775</v>
      </c>
      <c r="E237" s="28" t="s">
        <v>768</v>
      </c>
      <c r="F237" s="64" t="s">
        <v>113</v>
      </c>
      <c r="G237" s="65" t="s">
        <v>757</v>
      </c>
      <c r="H237" s="28" t="s">
        <v>1003</v>
      </c>
      <c r="I237" s="28" t="s">
        <v>1002</v>
      </c>
      <c r="O237" s="3"/>
      <c r="P237" s="25"/>
      <c r="Q237" s="25"/>
      <c r="R237" s="28"/>
      <c r="S237" s="28"/>
      <c r="T237" s="64"/>
      <c r="U237" s="65"/>
      <c r="V237" s="28"/>
      <c r="W237" s="28"/>
    </row>
    <row r="238" spans="1:23" x14ac:dyDescent="0.2">
      <c r="A238" s="3" t="str">
        <f t="shared" si="3"/>
        <v>Avila 10469</v>
      </c>
      <c r="B238" s="25">
        <v>135817</v>
      </c>
      <c r="C238" s="25">
        <v>10469</v>
      </c>
      <c r="D238" s="27" t="s">
        <v>776</v>
      </c>
      <c r="E238" s="27" t="s">
        <v>777</v>
      </c>
      <c r="F238" s="64" t="s">
        <v>113</v>
      </c>
      <c r="G238" s="65" t="s">
        <v>755</v>
      </c>
      <c r="H238" s="27" t="s">
        <v>1003</v>
      </c>
      <c r="I238" s="27" t="s">
        <v>1002</v>
      </c>
      <c r="O238" s="3"/>
      <c r="P238" s="25"/>
      <c r="Q238" s="25"/>
      <c r="R238" s="27"/>
      <c r="S238" s="27"/>
      <c r="T238" s="64"/>
      <c r="U238" s="65"/>
      <c r="V238" s="27"/>
      <c r="W238" s="27"/>
    </row>
    <row r="239" spans="1:23" x14ac:dyDescent="0.2">
      <c r="A239" s="3" t="str">
        <f t="shared" si="3"/>
        <v>Riedel 10491</v>
      </c>
      <c r="B239" s="25"/>
      <c r="C239" s="25">
        <v>10491</v>
      </c>
      <c r="D239" s="28" t="s">
        <v>1070</v>
      </c>
      <c r="E239" s="28" t="s">
        <v>187</v>
      </c>
      <c r="F239" s="64" t="s">
        <v>126</v>
      </c>
      <c r="G239" s="65" t="s">
        <v>760</v>
      </c>
      <c r="H239" s="28" t="s">
        <v>48</v>
      </c>
      <c r="I239" s="28" t="s">
        <v>48</v>
      </c>
      <c r="O239" s="3"/>
      <c r="P239" s="25"/>
      <c r="Q239" s="25"/>
      <c r="R239" s="28"/>
      <c r="S239" s="28"/>
      <c r="T239" s="64"/>
      <c r="U239" s="65"/>
      <c r="V239" s="28"/>
      <c r="W239" s="28"/>
    </row>
    <row r="240" spans="1:23" x14ac:dyDescent="0.2">
      <c r="A240" s="3" t="str">
        <f t="shared" si="3"/>
        <v>Kaplan 10496</v>
      </c>
      <c r="B240" s="25"/>
      <c r="C240" s="25">
        <v>10496</v>
      </c>
      <c r="D240" s="28" t="s">
        <v>1097</v>
      </c>
      <c r="E240" s="28" t="s">
        <v>1098</v>
      </c>
      <c r="F240" s="64" t="s">
        <v>113</v>
      </c>
      <c r="G240" s="65">
        <v>0</v>
      </c>
      <c r="H240" s="28" t="s">
        <v>779</v>
      </c>
      <c r="I240" s="28" t="s">
        <v>780</v>
      </c>
      <c r="O240" s="3"/>
      <c r="P240" s="25"/>
      <c r="Q240" s="25"/>
      <c r="R240" s="28"/>
      <c r="S240" s="28"/>
      <c r="T240" s="64"/>
      <c r="U240" s="65"/>
      <c r="V240" s="28"/>
      <c r="W240" s="28"/>
    </row>
    <row r="241" spans="1:23" x14ac:dyDescent="0.2">
      <c r="A241" s="3" t="str">
        <f t="shared" si="3"/>
        <v>Castaneto 10508</v>
      </c>
      <c r="B241" s="25">
        <v>143005</v>
      </c>
      <c r="C241" s="25">
        <v>10508</v>
      </c>
      <c r="D241" s="28" t="s">
        <v>1050</v>
      </c>
      <c r="E241" s="28" t="s">
        <v>495</v>
      </c>
      <c r="F241" s="64" t="s">
        <v>113</v>
      </c>
      <c r="G241" s="65" t="s">
        <v>757</v>
      </c>
      <c r="H241" s="28" t="s">
        <v>1003</v>
      </c>
      <c r="I241" s="28" t="s">
        <v>1002</v>
      </c>
      <c r="O241" s="3"/>
      <c r="P241" s="25"/>
      <c r="Q241" s="25"/>
      <c r="R241" s="28"/>
      <c r="S241" s="28"/>
      <c r="T241" s="64"/>
      <c r="U241" s="65"/>
      <c r="V241" s="28"/>
      <c r="W241" s="28"/>
    </row>
    <row r="242" spans="1:23" x14ac:dyDescent="0.2">
      <c r="A242" s="3" t="str">
        <f t="shared" si="3"/>
        <v>Hohmann 10518</v>
      </c>
      <c r="B242" s="25">
        <v>132599</v>
      </c>
      <c r="C242" s="25">
        <v>10518</v>
      </c>
      <c r="D242" s="27" t="s">
        <v>778</v>
      </c>
      <c r="E242" s="27" t="s">
        <v>81</v>
      </c>
      <c r="F242" s="64" t="s">
        <v>113</v>
      </c>
      <c r="G242" s="65" t="s">
        <v>755</v>
      </c>
      <c r="H242" s="27" t="s">
        <v>779</v>
      </c>
      <c r="I242" s="27" t="s">
        <v>780</v>
      </c>
      <c r="O242" s="3"/>
      <c r="P242" s="25"/>
      <c r="Q242" s="25"/>
      <c r="R242" s="27"/>
      <c r="S242" s="27"/>
      <c r="T242" s="64"/>
      <c r="U242" s="65"/>
      <c r="V242" s="27"/>
      <c r="W242" s="27"/>
    </row>
    <row r="243" spans="1:23" x14ac:dyDescent="0.2">
      <c r="A243" s="3" t="str">
        <f t="shared" si="3"/>
        <v>Braun 10560</v>
      </c>
      <c r="B243" s="25">
        <v>146198</v>
      </c>
      <c r="C243" s="25">
        <v>10560</v>
      </c>
      <c r="D243" s="28" t="s">
        <v>160</v>
      </c>
      <c r="E243" s="28" t="s">
        <v>244</v>
      </c>
      <c r="F243" s="28" t="s">
        <v>137</v>
      </c>
      <c r="G243" s="69">
        <v>0</v>
      </c>
      <c r="H243" s="28" t="s">
        <v>721</v>
      </c>
      <c r="I243" s="28" t="s">
        <v>54</v>
      </c>
      <c r="O243" s="3"/>
      <c r="P243" s="25"/>
      <c r="Q243" s="25"/>
      <c r="R243" s="28"/>
      <c r="S243" s="28"/>
      <c r="T243" s="28"/>
      <c r="U243" s="69"/>
      <c r="V243" s="28"/>
      <c r="W243" s="28"/>
    </row>
    <row r="244" spans="1:23" x14ac:dyDescent="0.2">
      <c r="A244" s="3" t="str">
        <f t="shared" si="3"/>
        <v>Lopez y Zuvita 10604</v>
      </c>
      <c r="B244" s="25">
        <v>140142</v>
      </c>
      <c r="C244" s="25">
        <v>10604</v>
      </c>
      <c r="D244" s="28" t="s">
        <v>1064</v>
      </c>
      <c r="E244" s="28" t="s">
        <v>226</v>
      </c>
      <c r="F244" s="27" t="s">
        <v>113</v>
      </c>
      <c r="G244" s="72" t="s">
        <v>755</v>
      </c>
      <c r="H244" s="28" t="s">
        <v>732</v>
      </c>
      <c r="I244" s="28" t="s">
        <v>47</v>
      </c>
      <c r="O244" s="3"/>
      <c r="P244" s="25"/>
      <c r="Q244" s="25"/>
      <c r="R244" s="28"/>
      <c r="S244" s="28"/>
      <c r="T244" s="27"/>
      <c r="U244" s="72"/>
      <c r="V244" s="28"/>
      <c r="W244" s="28"/>
    </row>
    <row r="245" spans="1:23" x14ac:dyDescent="0.2">
      <c r="A245" s="3" t="str">
        <f t="shared" si="3"/>
        <v>Deutsch 10653</v>
      </c>
      <c r="B245" s="25">
        <v>144519</v>
      </c>
      <c r="C245" s="25">
        <v>10653</v>
      </c>
      <c r="D245" s="28" t="s">
        <v>1031</v>
      </c>
      <c r="E245" s="28" t="s">
        <v>908</v>
      </c>
      <c r="F245" s="64" t="s">
        <v>137</v>
      </c>
      <c r="G245" s="65" t="s">
        <v>755</v>
      </c>
      <c r="H245" s="28" t="s">
        <v>51</v>
      </c>
      <c r="I245" s="28" t="s">
        <v>51</v>
      </c>
      <c r="O245" s="3"/>
      <c r="P245" s="25"/>
      <c r="Q245" s="25"/>
      <c r="R245" s="28"/>
      <c r="S245" s="28"/>
      <c r="T245" s="64"/>
      <c r="U245" s="65"/>
      <c r="V245" s="28"/>
      <c r="W245" s="28"/>
    </row>
    <row r="246" spans="1:23" x14ac:dyDescent="0.2">
      <c r="A246" s="3" t="str">
        <f t="shared" si="3"/>
        <v>Umbach 10667</v>
      </c>
      <c r="B246" s="25">
        <v>147351</v>
      </c>
      <c r="C246" s="25">
        <v>10667</v>
      </c>
      <c r="D246" s="27" t="s">
        <v>1038</v>
      </c>
      <c r="E246" s="27" t="s">
        <v>192</v>
      </c>
      <c r="F246" s="64" t="s">
        <v>133</v>
      </c>
      <c r="G246" s="65">
        <v>0</v>
      </c>
      <c r="H246" s="27" t="s">
        <v>33</v>
      </c>
      <c r="I246" s="27" t="s">
        <v>33</v>
      </c>
      <c r="O246" s="3"/>
      <c r="P246" s="25"/>
      <c r="Q246" s="25"/>
      <c r="R246" s="27"/>
      <c r="S246" s="27"/>
      <c r="T246" s="64"/>
      <c r="U246" s="65"/>
      <c r="V246" s="27"/>
      <c r="W246" s="27"/>
    </row>
    <row r="247" spans="1:23" x14ac:dyDescent="0.2">
      <c r="A247" s="3" t="str">
        <f t="shared" si="3"/>
        <v>Baumann 12869</v>
      </c>
      <c r="B247" s="25">
        <v>45453</v>
      </c>
      <c r="C247" s="25">
        <v>12869</v>
      </c>
      <c r="D247" s="28" t="s">
        <v>95</v>
      </c>
      <c r="E247" s="28" t="s">
        <v>89</v>
      </c>
      <c r="F247" s="27" t="s">
        <v>126</v>
      </c>
      <c r="G247" s="72" t="s">
        <v>757</v>
      </c>
      <c r="H247" s="28" t="s">
        <v>709</v>
      </c>
      <c r="I247" s="28" t="s">
        <v>35</v>
      </c>
      <c r="O247" s="3"/>
      <c r="P247" s="25"/>
      <c r="Q247" s="25"/>
      <c r="R247" s="28"/>
      <c r="S247" s="28"/>
      <c r="T247" s="27"/>
      <c r="U247" s="72"/>
      <c r="V247" s="28"/>
      <c r="W247" s="28"/>
    </row>
    <row r="248" spans="1:23" x14ac:dyDescent="0.2">
      <c r="A248" s="3" t="str">
        <f t="shared" si="3"/>
        <v>Baumann 12996</v>
      </c>
      <c r="B248" s="25">
        <v>33415</v>
      </c>
      <c r="C248" s="25">
        <v>12996</v>
      </c>
      <c r="D248" s="28" t="s">
        <v>95</v>
      </c>
      <c r="E248" s="28" t="s">
        <v>75</v>
      </c>
      <c r="F248" s="64" t="s">
        <v>110</v>
      </c>
      <c r="G248" s="65" t="s">
        <v>757</v>
      </c>
      <c r="H248" s="28" t="s">
        <v>709</v>
      </c>
      <c r="I248" s="28" t="s">
        <v>35</v>
      </c>
      <c r="O248" s="3"/>
      <c r="P248" s="25"/>
      <c r="Q248" s="25"/>
      <c r="R248" s="28"/>
      <c r="S248" s="28"/>
      <c r="T248" s="64"/>
      <c r="U248" s="65"/>
      <c r="V248" s="28"/>
      <c r="W248" s="28"/>
    </row>
    <row r="249" spans="1:23" x14ac:dyDescent="0.2">
      <c r="A249" s="3" t="str">
        <f t="shared" si="3"/>
        <v>Gladigau 13056</v>
      </c>
      <c r="B249" s="25">
        <v>52081</v>
      </c>
      <c r="C249" s="25">
        <v>13056</v>
      </c>
      <c r="D249" s="28" t="s">
        <v>449</v>
      </c>
      <c r="E249" s="28" t="s">
        <v>283</v>
      </c>
      <c r="F249" s="64" t="s">
        <v>113</v>
      </c>
      <c r="G249" s="65" t="s">
        <v>756</v>
      </c>
      <c r="H249" s="28" t="s">
        <v>709</v>
      </c>
      <c r="I249" s="28" t="s">
        <v>35</v>
      </c>
      <c r="O249" s="3"/>
      <c r="P249" s="25"/>
      <c r="Q249" s="25"/>
      <c r="R249" s="28"/>
      <c r="S249" s="28"/>
      <c r="T249" s="64"/>
      <c r="U249" s="65"/>
      <c r="V249" s="28"/>
      <c r="W249" s="28"/>
    </row>
    <row r="250" spans="1:23" x14ac:dyDescent="0.2">
      <c r="A250" s="3" t="str">
        <f t="shared" si="3"/>
        <v>Opfer 14076</v>
      </c>
      <c r="B250" s="25"/>
      <c r="C250" s="25">
        <v>14076</v>
      </c>
      <c r="D250" s="28" t="s">
        <v>510</v>
      </c>
      <c r="E250" s="28" t="s">
        <v>132</v>
      </c>
      <c r="F250" s="64" t="s">
        <v>113</v>
      </c>
      <c r="G250" s="65"/>
      <c r="H250" s="28" t="s">
        <v>48</v>
      </c>
      <c r="I250" s="28" t="s">
        <v>48</v>
      </c>
      <c r="O250" s="3"/>
      <c r="P250" s="25"/>
      <c r="Q250" s="25"/>
      <c r="R250" s="28"/>
      <c r="S250" s="28"/>
      <c r="T250" s="64"/>
      <c r="U250" s="65"/>
      <c r="V250" s="28"/>
      <c r="W250" s="28"/>
    </row>
    <row r="251" spans="1:23" x14ac:dyDescent="0.2">
      <c r="A251" s="3" t="str">
        <f t="shared" si="3"/>
        <v>Czermak 14079</v>
      </c>
      <c r="B251" s="25">
        <v>59135</v>
      </c>
      <c r="C251" s="25">
        <v>14079</v>
      </c>
      <c r="D251" s="28" t="s">
        <v>322</v>
      </c>
      <c r="E251" s="28" t="s">
        <v>259</v>
      </c>
      <c r="F251" s="64" t="s">
        <v>110</v>
      </c>
      <c r="G251" s="65" t="s">
        <v>758</v>
      </c>
      <c r="H251" s="28" t="s">
        <v>51</v>
      </c>
      <c r="I251" s="28" t="s">
        <v>51</v>
      </c>
      <c r="O251" s="3"/>
      <c r="P251" s="25"/>
      <c r="Q251" s="25"/>
      <c r="R251" s="28"/>
      <c r="S251" s="28"/>
      <c r="T251" s="64"/>
      <c r="U251" s="65"/>
      <c r="V251" s="28"/>
      <c r="W251" s="28"/>
    </row>
    <row r="252" spans="1:23" x14ac:dyDescent="0.2">
      <c r="A252" s="3" t="str">
        <f t="shared" si="3"/>
        <v>Winter 14091</v>
      </c>
      <c r="B252" s="25">
        <v>26188</v>
      </c>
      <c r="C252" s="25">
        <v>14091</v>
      </c>
      <c r="D252" s="28" t="s">
        <v>305</v>
      </c>
      <c r="E252" s="28" t="s">
        <v>260</v>
      </c>
      <c r="F252" s="64" t="s">
        <v>113</v>
      </c>
      <c r="G252" s="65" t="s">
        <v>756</v>
      </c>
      <c r="H252" s="28" t="s">
        <v>706</v>
      </c>
      <c r="I252" s="28" t="s">
        <v>34</v>
      </c>
      <c r="O252" s="3"/>
      <c r="P252" s="25"/>
      <c r="Q252" s="25"/>
      <c r="R252" s="28"/>
      <c r="S252" s="28"/>
      <c r="T252" s="64"/>
      <c r="U252" s="65"/>
      <c r="V252" s="28"/>
      <c r="W252" s="28"/>
    </row>
    <row r="253" spans="1:23" x14ac:dyDescent="0.2">
      <c r="A253" s="3" t="str">
        <f t="shared" si="3"/>
        <v>Herweck 14149</v>
      </c>
      <c r="B253" s="25">
        <v>146183</v>
      </c>
      <c r="C253" s="25">
        <v>14149</v>
      </c>
      <c r="D253" s="28" t="s">
        <v>1099</v>
      </c>
      <c r="E253" s="28" t="s">
        <v>158</v>
      </c>
      <c r="F253" s="64" t="s">
        <v>113</v>
      </c>
      <c r="G253" s="65">
        <v>0</v>
      </c>
      <c r="H253" s="28" t="s">
        <v>51</v>
      </c>
      <c r="I253" s="28" t="s">
        <v>51</v>
      </c>
      <c r="O253" s="3"/>
      <c r="P253" s="25"/>
      <c r="Q253" s="25"/>
      <c r="R253" s="28"/>
      <c r="S253" s="28"/>
      <c r="T253" s="64"/>
      <c r="U253" s="65"/>
      <c r="V253" s="28"/>
      <c r="W253" s="28"/>
    </row>
    <row r="254" spans="1:23" x14ac:dyDescent="0.2">
      <c r="A254" s="3" t="str">
        <f t="shared" si="3"/>
        <v>Ray Love II 14165</v>
      </c>
      <c r="B254" s="25">
        <v>105121</v>
      </c>
      <c r="C254" s="25">
        <v>14165</v>
      </c>
      <c r="D254" s="28" t="s">
        <v>1040</v>
      </c>
      <c r="E254" s="28" t="s">
        <v>1041</v>
      </c>
      <c r="F254" s="64" t="s">
        <v>113</v>
      </c>
      <c r="G254" s="65" t="s">
        <v>756</v>
      </c>
      <c r="H254" s="28" t="s">
        <v>706</v>
      </c>
      <c r="I254" s="28" t="s">
        <v>34</v>
      </c>
      <c r="O254" s="3"/>
      <c r="P254" s="25"/>
      <c r="Q254" s="25"/>
      <c r="R254" s="28"/>
      <c r="S254" s="28"/>
      <c r="T254" s="64"/>
      <c r="U254" s="65"/>
      <c r="V254" s="28"/>
      <c r="W254" s="28"/>
    </row>
    <row r="255" spans="1:23" x14ac:dyDescent="0.2">
      <c r="A255" s="3" t="str">
        <f t="shared" si="3"/>
        <v>Rempel 14189</v>
      </c>
      <c r="B255" s="25">
        <v>26399</v>
      </c>
      <c r="C255" s="25">
        <v>14189</v>
      </c>
      <c r="D255" s="28" t="s">
        <v>833</v>
      </c>
      <c r="E255" s="28" t="s">
        <v>834</v>
      </c>
      <c r="F255" s="64" t="s">
        <v>113</v>
      </c>
      <c r="G255" s="65" t="s">
        <v>756</v>
      </c>
      <c r="H255" s="28" t="s">
        <v>689</v>
      </c>
      <c r="I255" s="28" t="s">
        <v>53</v>
      </c>
      <c r="O255" s="3"/>
      <c r="P255" s="25"/>
      <c r="Q255" s="25"/>
      <c r="R255" s="28"/>
      <c r="S255" s="28"/>
      <c r="T255" s="64"/>
      <c r="U255" s="65"/>
      <c r="V255" s="28"/>
      <c r="W255" s="28"/>
    </row>
    <row r="256" spans="1:23" x14ac:dyDescent="0.2">
      <c r="A256" s="3" t="str">
        <f t="shared" si="3"/>
        <v>Meß 14604</v>
      </c>
      <c r="B256" s="25"/>
      <c r="C256" s="25">
        <v>14604</v>
      </c>
      <c r="D256" s="28" t="s">
        <v>835</v>
      </c>
      <c r="E256" s="28" t="s">
        <v>132</v>
      </c>
      <c r="F256" s="27" t="s">
        <v>133</v>
      </c>
      <c r="G256" s="72" t="s">
        <v>756</v>
      </c>
      <c r="H256" s="28" t="s">
        <v>48</v>
      </c>
      <c r="I256" s="28" t="s">
        <v>48</v>
      </c>
      <c r="O256" s="3"/>
      <c r="P256" s="25"/>
      <c r="Q256" s="25"/>
      <c r="R256" s="28"/>
      <c r="S256" s="28"/>
      <c r="T256" s="27"/>
      <c r="U256" s="72"/>
      <c r="V256" s="28"/>
      <c r="W256" s="28"/>
    </row>
    <row r="257" spans="1:23" x14ac:dyDescent="0.2">
      <c r="A257" s="3" t="str">
        <f t="shared" si="3"/>
        <v>Geißler 14633</v>
      </c>
      <c r="B257" s="25">
        <v>26106</v>
      </c>
      <c r="C257" s="25">
        <v>14633</v>
      </c>
      <c r="D257" s="27" t="s">
        <v>836</v>
      </c>
      <c r="E257" s="27" t="s">
        <v>837</v>
      </c>
      <c r="F257" s="64" t="s">
        <v>137</v>
      </c>
      <c r="G257" s="65" t="s">
        <v>756</v>
      </c>
      <c r="H257" s="27" t="s">
        <v>730</v>
      </c>
      <c r="I257" s="27" t="s">
        <v>46</v>
      </c>
      <c r="O257" s="3"/>
      <c r="P257" s="25"/>
      <c r="Q257" s="25"/>
      <c r="R257" s="27"/>
      <c r="S257" s="27"/>
      <c r="T257" s="64"/>
      <c r="U257" s="65"/>
      <c r="V257" s="27"/>
      <c r="W257" s="27"/>
    </row>
    <row r="258" spans="1:23" x14ac:dyDescent="0.2">
      <c r="A258" s="3" t="str">
        <f t="shared" si="3"/>
        <v>Reitze 15005</v>
      </c>
      <c r="B258" s="25">
        <v>698</v>
      </c>
      <c r="C258" s="25">
        <v>15005</v>
      </c>
      <c r="D258" s="28" t="s">
        <v>468</v>
      </c>
      <c r="E258" s="28" t="s">
        <v>142</v>
      </c>
      <c r="F258" s="64" t="s">
        <v>110</v>
      </c>
      <c r="G258" s="65" t="s">
        <v>757</v>
      </c>
      <c r="H258" s="28" t="s">
        <v>709</v>
      </c>
      <c r="I258" s="28" t="s">
        <v>35</v>
      </c>
      <c r="O258" s="3"/>
      <c r="P258" s="25"/>
      <c r="Q258" s="25"/>
      <c r="R258" s="28"/>
      <c r="S258" s="28"/>
      <c r="T258" s="64"/>
      <c r="U258" s="65"/>
      <c r="V258" s="28"/>
      <c r="W258" s="28"/>
    </row>
    <row r="259" spans="1:23" x14ac:dyDescent="0.2">
      <c r="A259" s="3" t="str">
        <f t="shared" ref="A259:A322" si="4">D259&amp;" "&amp;C259</f>
        <v>Reuss 15011</v>
      </c>
      <c r="B259" s="25">
        <v>67267</v>
      </c>
      <c r="C259" s="25">
        <v>15011</v>
      </c>
      <c r="D259" s="28" t="s">
        <v>246</v>
      </c>
      <c r="E259" s="28" t="s">
        <v>213</v>
      </c>
      <c r="F259" s="64" t="s">
        <v>113</v>
      </c>
      <c r="G259" s="65" t="s">
        <v>757</v>
      </c>
      <c r="H259" s="28" t="s">
        <v>690</v>
      </c>
      <c r="I259" s="28" t="s">
        <v>24</v>
      </c>
      <c r="O259" s="3"/>
      <c r="P259" s="25"/>
      <c r="Q259" s="25"/>
      <c r="R259" s="28"/>
      <c r="S259" s="28"/>
      <c r="T259" s="64"/>
      <c r="U259" s="65"/>
      <c r="V259" s="28"/>
      <c r="W259" s="28"/>
    </row>
    <row r="260" spans="1:23" x14ac:dyDescent="0.2">
      <c r="A260" s="3" t="str">
        <f t="shared" si="4"/>
        <v>Reuter 15012</v>
      </c>
      <c r="B260" s="25">
        <v>67610</v>
      </c>
      <c r="C260" s="25">
        <v>15012</v>
      </c>
      <c r="D260" s="28" t="s">
        <v>498</v>
      </c>
      <c r="E260" s="28" t="s">
        <v>499</v>
      </c>
      <c r="F260" s="64" t="s">
        <v>133</v>
      </c>
      <c r="G260" s="65" t="s">
        <v>758</v>
      </c>
      <c r="H260" s="28" t="s">
        <v>48</v>
      </c>
      <c r="I260" s="28" t="s">
        <v>48</v>
      </c>
      <c r="O260" s="3"/>
      <c r="P260" s="25"/>
      <c r="Q260" s="25"/>
      <c r="R260" s="28"/>
      <c r="S260" s="28"/>
      <c r="T260" s="64"/>
      <c r="U260" s="65"/>
      <c r="V260" s="28"/>
      <c r="W260" s="28"/>
    </row>
    <row r="261" spans="1:23" x14ac:dyDescent="0.2">
      <c r="A261" s="3" t="str">
        <f t="shared" si="4"/>
        <v>Rogat 15027</v>
      </c>
      <c r="B261" s="25">
        <v>106555</v>
      </c>
      <c r="C261" s="25">
        <v>15027</v>
      </c>
      <c r="D261" s="28" t="s">
        <v>292</v>
      </c>
      <c r="E261" s="28" t="s">
        <v>293</v>
      </c>
      <c r="F261" s="98" t="s">
        <v>133</v>
      </c>
      <c r="G261" s="99" t="s">
        <v>758</v>
      </c>
      <c r="H261" s="28" t="s">
        <v>693</v>
      </c>
      <c r="I261" s="28" t="s">
        <v>27</v>
      </c>
      <c r="O261" s="3"/>
      <c r="P261" s="25"/>
      <c r="Q261" s="25"/>
      <c r="R261" s="28"/>
      <c r="S261" s="28"/>
      <c r="T261" s="98"/>
      <c r="U261" s="99"/>
      <c r="V261" s="28"/>
      <c r="W261" s="28"/>
    </row>
    <row r="262" spans="1:23" x14ac:dyDescent="0.2">
      <c r="A262" s="3" t="str">
        <f t="shared" si="4"/>
        <v>Rossel 15037</v>
      </c>
      <c r="B262" s="25">
        <v>106546</v>
      </c>
      <c r="C262" s="25">
        <v>15037</v>
      </c>
      <c r="D262" s="28" t="s">
        <v>637</v>
      </c>
      <c r="E262" s="28" t="s">
        <v>376</v>
      </c>
      <c r="F262" s="64" t="s">
        <v>126</v>
      </c>
      <c r="G262" s="65" t="s">
        <v>755</v>
      </c>
      <c r="H262" s="28" t="s">
        <v>732</v>
      </c>
      <c r="I262" s="28" t="s">
        <v>47</v>
      </c>
      <c r="O262" s="3"/>
      <c r="P262" s="25"/>
      <c r="Q262" s="25"/>
      <c r="R262" s="28"/>
      <c r="S262" s="28"/>
      <c r="T262" s="64"/>
      <c r="U262" s="65"/>
      <c r="V262" s="28"/>
      <c r="W262" s="28"/>
    </row>
    <row r="263" spans="1:23" x14ac:dyDescent="0.2">
      <c r="A263" s="3" t="str">
        <f t="shared" si="4"/>
        <v>Rothenhäuser 15038</v>
      </c>
      <c r="B263" s="25">
        <v>100751</v>
      </c>
      <c r="C263" s="25">
        <v>15038</v>
      </c>
      <c r="D263" s="28" t="s">
        <v>553</v>
      </c>
      <c r="E263" s="28" t="s">
        <v>168</v>
      </c>
      <c r="F263" s="64" t="s">
        <v>110</v>
      </c>
      <c r="G263" s="65" t="s">
        <v>755</v>
      </c>
      <c r="H263" s="28" t="s">
        <v>723</v>
      </c>
      <c r="I263" s="28" t="s">
        <v>40</v>
      </c>
      <c r="O263" s="3"/>
      <c r="P263" s="25"/>
      <c r="Q263" s="25"/>
      <c r="R263" s="28"/>
      <c r="S263" s="28"/>
      <c r="T263" s="64"/>
      <c r="U263" s="65"/>
      <c r="V263" s="28"/>
      <c r="W263" s="28"/>
    </row>
    <row r="264" spans="1:23" x14ac:dyDescent="0.2">
      <c r="A264" s="3" t="str">
        <f t="shared" si="4"/>
        <v>Rothenhäuser 15039</v>
      </c>
      <c r="B264" s="25">
        <v>100752</v>
      </c>
      <c r="C264" s="25">
        <v>15039</v>
      </c>
      <c r="D264" s="28" t="s">
        <v>553</v>
      </c>
      <c r="E264" s="28" t="s">
        <v>65</v>
      </c>
      <c r="F264" s="64" t="s">
        <v>110</v>
      </c>
      <c r="G264" s="65" t="s">
        <v>760</v>
      </c>
      <c r="H264" s="28" t="s">
        <v>723</v>
      </c>
      <c r="I264" s="28" t="s">
        <v>40</v>
      </c>
      <c r="O264" s="3"/>
      <c r="P264" s="25"/>
      <c r="Q264" s="25"/>
      <c r="R264" s="28"/>
      <c r="S264" s="28"/>
      <c r="T264" s="64"/>
      <c r="U264" s="65"/>
      <c r="V264" s="28"/>
      <c r="W264" s="28"/>
    </row>
    <row r="265" spans="1:23" x14ac:dyDescent="0.2">
      <c r="A265" s="3" t="str">
        <f t="shared" si="4"/>
        <v>Roy 15040</v>
      </c>
      <c r="B265" s="25">
        <v>699</v>
      </c>
      <c r="C265" s="25">
        <v>15040</v>
      </c>
      <c r="D265" s="28" t="s">
        <v>470</v>
      </c>
      <c r="E265" s="28" t="s">
        <v>240</v>
      </c>
      <c r="F265" s="64" t="s">
        <v>113</v>
      </c>
      <c r="G265" s="65"/>
      <c r="H265" s="28" t="s">
        <v>709</v>
      </c>
      <c r="I265" s="28" t="s">
        <v>35</v>
      </c>
      <c r="O265" s="3"/>
      <c r="P265" s="25"/>
      <c r="Q265" s="25"/>
      <c r="R265" s="28"/>
      <c r="S265" s="28"/>
      <c r="T265" s="64"/>
      <c r="U265" s="65"/>
      <c r="V265" s="28"/>
      <c r="W265" s="28"/>
    </row>
    <row r="266" spans="1:23" x14ac:dyDescent="0.2">
      <c r="A266" s="3" t="str">
        <f t="shared" si="4"/>
        <v>Rückert 15041</v>
      </c>
      <c r="B266" s="25">
        <v>100839</v>
      </c>
      <c r="C266" s="25">
        <v>15041</v>
      </c>
      <c r="D266" s="28" t="s">
        <v>171</v>
      </c>
      <c r="E266" s="28" t="s">
        <v>112</v>
      </c>
      <c r="F266" s="64" t="s">
        <v>110</v>
      </c>
      <c r="G266" s="65" t="s">
        <v>755</v>
      </c>
      <c r="H266" s="28" t="s">
        <v>687</v>
      </c>
      <c r="I266" s="28" t="s">
        <v>22</v>
      </c>
      <c r="O266" s="3"/>
      <c r="P266" s="25"/>
      <c r="Q266" s="25"/>
      <c r="R266" s="28"/>
      <c r="S266" s="28"/>
      <c r="T266" s="64"/>
      <c r="U266" s="65"/>
      <c r="V266" s="28"/>
      <c r="W266" s="28"/>
    </row>
    <row r="267" spans="1:23" x14ac:dyDescent="0.2">
      <c r="A267" s="3" t="str">
        <f t="shared" si="4"/>
        <v>Rühl 15043</v>
      </c>
      <c r="B267" s="25">
        <v>66851</v>
      </c>
      <c r="C267" s="25">
        <v>15043</v>
      </c>
      <c r="D267" s="28" t="s">
        <v>96</v>
      </c>
      <c r="E267" s="28" t="s">
        <v>97</v>
      </c>
      <c r="F267" s="64" t="s">
        <v>133</v>
      </c>
      <c r="G267" s="65" t="s">
        <v>755</v>
      </c>
      <c r="H267" s="28" t="s">
        <v>769</v>
      </c>
      <c r="I267" s="28" t="s">
        <v>770</v>
      </c>
      <c r="O267" s="3"/>
      <c r="P267" s="25"/>
      <c r="Q267" s="25"/>
      <c r="R267" s="28"/>
      <c r="S267" s="28"/>
      <c r="T267" s="64"/>
      <c r="U267" s="65"/>
      <c r="V267" s="28"/>
      <c r="W267" s="28"/>
    </row>
    <row r="268" spans="1:23" x14ac:dyDescent="0.2">
      <c r="A268" s="3" t="str">
        <f t="shared" si="4"/>
        <v>Ruhlmann 15045</v>
      </c>
      <c r="B268" s="25">
        <v>100840</v>
      </c>
      <c r="C268" s="25">
        <v>15045</v>
      </c>
      <c r="D268" s="28" t="s">
        <v>172</v>
      </c>
      <c r="E268" s="28" t="s">
        <v>173</v>
      </c>
      <c r="F268" s="64" t="s">
        <v>110</v>
      </c>
      <c r="G268" s="65" t="s">
        <v>755</v>
      </c>
      <c r="H268" s="28" t="s">
        <v>687</v>
      </c>
      <c r="I268" s="28" t="s">
        <v>22</v>
      </c>
      <c r="O268" s="3"/>
      <c r="P268" s="25"/>
      <c r="Q268" s="25"/>
      <c r="R268" s="28"/>
      <c r="S268" s="28"/>
      <c r="T268" s="64"/>
      <c r="U268" s="65"/>
      <c r="V268" s="28"/>
      <c r="W268" s="28"/>
    </row>
    <row r="269" spans="1:23" x14ac:dyDescent="0.2">
      <c r="A269" s="3" t="str">
        <f t="shared" si="4"/>
        <v>Sabo 15051</v>
      </c>
      <c r="B269" s="25">
        <v>39259</v>
      </c>
      <c r="C269" s="25">
        <v>15051</v>
      </c>
      <c r="D269" s="28" t="s">
        <v>533</v>
      </c>
      <c r="E269" s="28" t="s">
        <v>346</v>
      </c>
      <c r="F269" s="64" t="s">
        <v>110</v>
      </c>
      <c r="G269" s="65" t="s">
        <v>755</v>
      </c>
      <c r="H269" s="28" t="s">
        <v>769</v>
      </c>
      <c r="I269" s="31" t="s">
        <v>770</v>
      </c>
      <c r="O269" s="3"/>
      <c r="P269" s="25"/>
      <c r="Q269" s="25"/>
      <c r="R269" s="28"/>
      <c r="S269" s="28"/>
      <c r="T269" s="64"/>
      <c r="U269" s="65"/>
      <c r="V269" s="28"/>
      <c r="W269" s="31"/>
    </row>
    <row r="270" spans="1:23" x14ac:dyDescent="0.2">
      <c r="A270" s="3" t="str">
        <f t="shared" si="4"/>
        <v>Sabo 15052</v>
      </c>
      <c r="B270" s="25">
        <v>89132</v>
      </c>
      <c r="C270" s="25">
        <v>15052</v>
      </c>
      <c r="D270" s="28" t="s">
        <v>533</v>
      </c>
      <c r="E270" s="28" t="s">
        <v>534</v>
      </c>
      <c r="F270" s="64" t="s">
        <v>133</v>
      </c>
      <c r="G270" s="65" t="s">
        <v>758</v>
      </c>
      <c r="H270" s="28" t="s">
        <v>769</v>
      </c>
      <c r="I270" s="28" t="s">
        <v>770</v>
      </c>
      <c r="O270" s="3"/>
      <c r="P270" s="25"/>
      <c r="Q270" s="25"/>
      <c r="R270" s="28"/>
      <c r="S270" s="28"/>
      <c r="T270" s="64"/>
      <c r="U270" s="65"/>
      <c r="V270" s="28"/>
      <c r="W270" s="28"/>
    </row>
    <row r="271" spans="1:23" x14ac:dyDescent="0.2">
      <c r="A271" s="3" t="str">
        <f t="shared" si="4"/>
        <v>Schäfer 15064</v>
      </c>
      <c r="B271" s="25">
        <v>51533</v>
      </c>
      <c r="C271" s="25">
        <v>15064</v>
      </c>
      <c r="D271" s="28" t="s">
        <v>308</v>
      </c>
      <c r="E271" s="28" t="s">
        <v>153</v>
      </c>
      <c r="F271" s="64" t="s">
        <v>133</v>
      </c>
      <c r="G271" s="65" t="s">
        <v>755</v>
      </c>
      <c r="H271" s="28" t="s">
        <v>702</v>
      </c>
      <c r="I271" s="28" t="s">
        <v>30</v>
      </c>
      <c r="O271" s="3"/>
      <c r="P271" s="25"/>
      <c r="Q271" s="25"/>
      <c r="R271" s="28"/>
      <c r="S271" s="28"/>
      <c r="T271" s="64"/>
      <c r="U271" s="65"/>
      <c r="V271" s="28"/>
      <c r="W271" s="28"/>
    </row>
    <row r="272" spans="1:23" x14ac:dyDescent="0.2">
      <c r="A272" s="3" t="str">
        <f t="shared" si="4"/>
        <v>Schäfer 15065</v>
      </c>
      <c r="B272" s="25">
        <v>51533</v>
      </c>
      <c r="C272" s="25">
        <v>15065</v>
      </c>
      <c r="D272" s="28" t="s">
        <v>308</v>
      </c>
      <c r="E272" s="28" t="s">
        <v>153</v>
      </c>
      <c r="F272" s="64" t="s">
        <v>110</v>
      </c>
      <c r="G272" s="65" t="s">
        <v>758</v>
      </c>
      <c r="H272" s="28" t="s">
        <v>48</v>
      </c>
      <c r="I272" s="28" t="s">
        <v>48</v>
      </c>
      <c r="O272" s="3"/>
      <c r="P272" s="25"/>
      <c r="Q272" s="25"/>
      <c r="R272" s="28"/>
      <c r="S272" s="28"/>
      <c r="T272" s="64"/>
      <c r="U272" s="65"/>
      <c r="V272" s="28"/>
      <c r="W272" s="28"/>
    </row>
    <row r="273" spans="1:23" x14ac:dyDescent="0.2">
      <c r="A273" s="3" t="str">
        <f t="shared" si="4"/>
        <v>Scharnowski 15070</v>
      </c>
      <c r="B273" s="25">
        <v>67741</v>
      </c>
      <c r="C273" s="25">
        <v>15070</v>
      </c>
      <c r="D273" s="28" t="s">
        <v>489</v>
      </c>
      <c r="E273" s="28" t="s">
        <v>490</v>
      </c>
      <c r="F273" s="64" t="s">
        <v>113</v>
      </c>
      <c r="G273" s="65" t="s">
        <v>758</v>
      </c>
      <c r="H273" s="28" t="s">
        <v>37</v>
      </c>
      <c r="I273" s="28" t="s">
        <v>37</v>
      </c>
      <c r="O273" s="3"/>
      <c r="P273" s="25"/>
      <c r="Q273" s="25"/>
      <c r="R273" s="28"/>
      <c r="S273" s="28"/>
      <c r="T273" s="64"/>
      <c r="U273" s="65"/>
      <c r="V273" s="28"/>
      <c r="W273" s="28"/>
    </row>
    <row r="274" spans="1:23" x14ac:dyDescent="0.2">
      <c r="A274" s="3" t="str">
        <f t="shared" si="4"/>
        <v>Schendel 15074</v>
      </c>
      <c r="B274" s="25">
        <v>100740</v>
      </c>
      <c r="C274" s="25">
        <v>15074</v>
      </c>
      <c r="D274" s="28" t="s">
        <v>429</v>
      </c>
      <c r="E274" s="28" t="s">
        <v>378</v>
      </c>
      <c r="F274" s="64" t="s">
        <v>110</v>
      </c>
      <c r="G274" s="65" t="s">
        <v>757</v>
      </c>
      <c r="H274" s="28" t="s">
        <v>704</v>
      </c>
      <c r="I274" s="28" t="s">
        <v>54</v>
      </c>
      <c r="O274" s="3"/>
      <c r="P274" s="25"/>
      <c r="Q274" s="25"/>
      <c r="R274" s="28"/>
      <c r="S274" s="28"/>
      <c r="T274" s="64"/>
      <c r="U274" s="65"/>
      <c r="V274" s="28"/>
      <c r="W274" s="28"/>
    </row>
    <row r="275" spans="1:23" x14ac:dyDescent="0.2">
      <c r="A275" s="3" t="str">
        <f t="shared" si="4"/>
        <v>Scheuermann 15081</v>
      </c>
      <c r="B275" s="25">
        <v>27910</v>
      </c>
      <c r="C275" s="25">
        <v>15081</v>
      </c>
      <c r="D275" s="28" t="s">
        <v>345</v>
      </c>
      <c r="E275" s="28" t="s">
        <v>350</v>
      </c>
      <c r="F275" s="64" t="s">
        <v>110</v>
      </c>
      <c r="G275" s="65" t="s">
        <v>758</v>
      </c>
      <c r="H275" s="28" t="s">
        <v>699</v>
      </c>
      <c r="I275" s="28" t="s">
        <v>28</v>
      </c>
      <c r="O275" s="3"/>
      <c r="P275" s="25"/>
      <c r="Q275" s="25"/>
      <c r="R275" s="28"/>
      <c r="S275" s="28"/>
      <c r="T275" s="64"/>
      <c r="U275" s="65"/>
      <c r="V275" s="28"/>
      <c r="W275" s="28"/>
    </row>
    <row r="276" spans="1:23" x14ac:dyDescent="0.2">
      <c r="A276" s="3" t="str">
        <f t="shared" si="4"/>
        <v>Scheuermann 15083</v>
      </c>
      <c r="B276" s="25">
        <v>27909</v>
      </c>
      <c r="C276" s="25">
        <v>15083</v>
      </c>
      <c r="D276" s="28" t="s">
        <v>345</v>
      </c>
      <c r="E276" s="28" t="s">
        <v>351</v>
      </c>
      <c r="F276" s="64" t="s">
        <v>110</v>
      </c>
      <c r="G276" s="65" t="s">
        <v>755</v>
      </c>
      <c r="H276" s="28" t="s">
        <v>721</v>
      </c>
      <c r="I276" s="28" t="s">
        <v>54</v>
      </c>
      <c r="O276" s="3"/>
      <c r="P276" s="25"/>
      <c r="Q276" s="25"/>
      <c r="R276" s="28"/>
      <c r="S276" s="28"/>
      <c r="T276" s="64"/>
      <c r="U276" s="65"/>
      <c r="V276" s="28"/>
      <c r="W276" s="28"/>
    </row>
    <row r="277" spans="1:23" x14ac:dyDescent="0.2">
      <c r="A277" s="3" t="str">
        <f t="shared" si="4"/>
        <v>Schiller 15087</v>
      </c>
      <c r="B277" s="25">
        <v>88705</v>
      </c>
      <c r="C277" s="25">
        <v>15087</v>
      </c>
      <c r="D277" s="28" t="s">
        <v>249</v>
      </c>
      <c r="E277" s="28" t="s">
        <v>86</v>
      </c>
      <c r="F277" s="64" t="s">
        <v>110</v>
      </c>
      <c r="G277" s="65" t="s">
        <v>757</v>
      </c>
      <c r="H277" s="28" t="s">
        <v>690</v>
      </c>
      <c r="I277" s="28" t="s">
        <v>24</v>
      </c>
      <c r="O277" s="3"/>
      <c r="P277" s="25"/>
      <c r="Q277" s="25"/>
      <c r="R277" s="28"/>
      <c r="S277" s="28"/>
      <c r="T277" s="64"/>
      <c r="U277" s="65"/>
      <c r="V277" s="28"/>
      <c r="W277" s="28"/>
    </row>
    <row r="278" spans="1:23" x14ac:dyDescent="0.2">
      <c r="A278" s="3" t="str">
        <f t="shared" si="4"/>
        <v>Schinkario 15094</v>
      </c>
      <c r="B278" s="25">
        <v>106337</v>
      </c>
      <c r="C278" s="25">
        <v>15094</v>
      </c>
      <c r="D278" s="28" t="s">
        <v>216</v>
      </c>
      <c r="E278" s="28" t="s">
        <v>136</v>
      </c>
      <c r="F278" s="27" t="s">
        <v>137</v>
      </c>
      <c r="G278" s="72">
        <v>0</v>
      </c>
      <c r="H278" s="28" t="s">
        <v>32</v>
      </c>
      <c r="I278" s="28" t="s">
        <v>32</v>
      </c>
      <c r="O278" s="3"/>
      <c r="P278" s="25"/>
      <c r="Q278" s="25"/>
      <c r="R278" s="28"/>
      <c r="S278" s="28"/>
      <c r="T278" s="27"/>
      <c r="U278" s="72"/>
      <c r="V278" s="28"/>
      <c r="W278" s="28"/>
    </row>
    <row r="279" spans="1:23" x14ac:dyDescent="0.2">
      <c r="A279" s="3" t="str">
        <f t="shared" si="4"/>
        <v>Schlappa 15097</v>
      </c>
      <c r="B279" s="25">
        <v>89127</v>
      </c>
      <c r="C279" s="25">
        <v>15097</v>
      </c>
      <c r="D279" s="28" t="s">
        <v>521</v>
      </c>
      <c r="E279" s="28" t="s">
        <v>89</v>
      </c>
      <c r="F279" s="27" t="s">
        <v>133</v>
      </c>
      <c r="G279" s="72" t="s">
        <v>755</v>
      </c>
      <c r="H279" s="28" t="s">
        <v>715</v>
      </c>
      <c r="I279" s="28" t="s">
        <v>54</v>
      </c>
      <c r="O279" s="3"/>
      <c r="P279" s="25"/>
      <c r="Q279" s="25"/>
      <c r="R279" s="28"/>
      <c r="S279" s="28"/>
      <c r="T279" s="27"/>
      <c r="U279" s="72"/>
      <c r="V279" s="28"/>
      <c r="W279" s="28"/>
    </row>
    <row r="280" spans="1:23" x14ac:dyDescent="0.2">
      <c r="A280" s="3" t="str">
        <f t="shared" si="4"/>
        <v>Schley 15099</v>
      </c>
      <c r="B280" s="25">
        <v>100462</v>
      </c>
      <c r="C280" s="25">
        <v>15099</v>
      </c>
      <c r="D280" s="28" t="s">
        <v>384</v>
      </c>
      <c r="E280" s="28" t="s">
        <v>385</v>
      </c>
      <c r="F280" s="64" t="s">
        <v>133</v>
      </c>
      <c r="G280" s="65">
        <v>0</v>
      </c>
      <c r="H280" s="28" t="s">
        <v>702</v>
      </c>
      <c r="I280" s="28" t="s">
        <v>30</v>
      </c>
      <c r="O280" s="3"/>
      <c r="P280" s="25"/>
      <c r="Q280" s="25"/>
      <c r="R280" s="28"/>
      <c r="S280" s="28"/>
      <c r="T280" s="64"/>
      <c r="U280" s="65"/>
      <c r="V280" s="28"/>
      <c r="W280" s="28"/>
    </row>
    <row r="281" spans="1:23" x14ac:dyDescent="0.2">
      <c r="A281" s="3" t="str">
        <f t="shared" si="4"/>
        <v>Schley 15100</v>
      </c>
      <c r="B281" s="25">
        <v>51534</v>
      </c>
      <c r="C281" s="25">
        <v>15100</v>
      </c>
      <c r="D281" s="28" t="s">
        <v>384</v>
      </c>
      <c r="E281" s="28" t="s">
        <v>349</v>
      </c>
      <c r="F281" s="64" t="s">
        <v>133</v>
      </c>
      <c r="G281" s="65" t="s">
        <v>755</v>
      </c>
      <c r="H281" s="28" t="s">
        <v>702</v>
      </c>
      <c r="I281" s="28" t="s">
        <v>30</v>
      </c>
      <c r="O281" s="3"/>
      <c r="P281" s="25"/>
      <c r="Q281" s="25"/>
      <c r="R281" s="28"/>
      <c r="S281" s="28"/>
      <c r="T281" s="64"/>
      <c r="U281" s="65"/>
      <c r="V281" s="28"/>
      <c r="W281" s="28"/>
    </row>
    <row r="282" spans="1:23" x14ac:dyDescent="0.2">
      <c r="A282" s="3" t="str">
        <f t="shared" si="4"/>
        <v>Schmelz 15104</v>
      </c>
      <c r="B282" s="25">
        <v>100493</v>
      </c>
      <c r="C282" s="25">
        <v>15104</v>
      </c>
      <c r="D282" s="28" t="s">
        <v>139</v>
      </c>
      <c r="E282" s="28" t="s">
        <v>140</v>
      </c>
      <c r="F282" s="64" t="s">
        <v>133</v>
      </c>
      <c r="G282" s="65"/>
      <c r="H282" s="28" t="s">
        <v>686</v>
      </c>
      <c r="I282" s="28" t="s">
        <v>21</v>
      </c>
      <c r="O282" s="3"/>
      <c r="P282" s="25"/>
      <c r="Q282" s="25"/>
      <c r="R282" s="28"/>
      <c r="S282" s="28"/>
      <c r="T282" s="64"/>
      <c r="U282" s="65"/>
      <c r="V282" s="28"/>
      <c r="W282" s="28"/>
    </row>
    <row r="283" spans="1:23" x14ac:dyDescent="0.2">
      <c r="A283" s="3" t="str">
        <f t="shared" si="4"/>
        <v>Schmidt 15108</v>
      </c>
      <c r="B283" s="25">
        <v>100492</v>
      </c>
      <c r="C283" s="25">
        <v>15108</v>
      </c>
      <c r="D283" s="28" t="s">
        <v>141</v>
      </c>
      <c r="E283" s="28" t="s">
        <v>142</v>
      </c>
      <c r="F283" s="64" t="s">
        <v>133</v>
      </c>
      <c r="G283" s="65" t="s">
        <v>755</v>
      </c>
      <c r="H283" s="28" t="s">
        <v>686</v>
      </c>
      <c r="I283" s="28" t="s">
        <v>21</v>
      </c>
      <c r="O283" s="3"/>
      <c r="P283" s="25"/>
      <c r="Q283" s="25"/>
      <c r="R283" s="28"/>
      <c r="S283" s="28"/>
      <c r="T283" s="64"/>
      <c r="U283" s="65"/>
      <c r="V283" s="28"/>
      <c r="W283" s="28"/>
    </row>
    <row r="284" spans="1:23" x14ac:dyDescent="0.2">
      <c r="A284" s="3" t="str">
        <f t="shared" si="4"/>
        <v>Schmidt 15112</v>
      </c>
      <c r="B284" s="25">
        <v>700</v>
      </c>
      <c r="C284" s="25">
        <v>15112</v>
      </c>
      <c r="D284" s="28" t="s">
        <v>141</v>
      </c>
      <c r="E284" s="28" t="s">
        <v>72</v>
      </c>
      <c r="F284" s="27" t="s">
        <v>110</v>
      </c>
      <c r="G284" s="72" t="s">
        <v>758</v>
      </c>
      <c r="H284" s="28" t="s">
        <v>709</v>
      </c>
      <c r="I284" s="28" t="s">
        <v>35</v>
      </c>
      <c r="O284" s="3"/>
      <c r="P284" s="25"/>
      <c r="Q284" s="25"/>
      <c r="R284" s="28"/>
      <c r="S284" s="28"/>
      <c r="T284" s="27"/>
      <c r="U284" s="72"/>
      <c r="V284" s="28"/>
      <c r="W284" s="28"/>
    </row>
    <row r="285" spans="1:23" x14ac:dyDescent="0.2">
      <c r="A285" s="3" t="str">
        <f t="shared" si="4"/>
        <v>Schmitt 15120</v>
      </c>
      <c r="B285" s="25">
        <v>106550</v>
      </c>
      <c r="C285" s="25">
        <v>15120</v>
      </c>
      <c r="D285" s="28" t="s">
        <v>599</v>
      </c>
      <c r="E285" s="28" t="s">
        <v>184</v>
      </c>
      <c r="F285" s="64" t="s">
        <v>133</v>
      </c>
      <c r="G285" s="65"/>
      <c r="H285" s="28" t="s">
        <v>732</v>
      </c>
      <c r="I285" s="28" t="s">
        <v>47</v>
      </c>
      <c r="O285" s="3"/>
      <c r="P285" s="25"/>
      <c r="Q285" s="25"/>
      <c r="R285" s="28"/>
      <c r="S285" s="28"/>
      <c r="T285" s="64"/>
      <c r="U285" s="65"/>
      <c r="V285" s="28"/>
      <c r="W285" s="28"/>
    </row>
    <row r="286" spans="1:23" x14ac:dyDescent="0.2">
      <c r="A286" s="3" t="str">
        <f t="shared" si="4"/>
        <v>Schmidt 15123</v>
      </c>
      <c r="B286" s="25">
        <v>67193</v>
      </c>
      <c r="C286" s="25">
        <v>15123</v>
      </c>
      <c r="D286" s="28" t="s">
        <v>141</v>
      </c>
      <c r="E286" s="28" t="s">
        <v>173</v>
      </c>
      <c r="F286" s="64" t="s">
        <v>113</v>
      </c>
      <c r="G286" s="65" t="s">
        <v>757</v>
      </c>
      <c r="H286" s="28" t="s">
        <v>715</v>
      </c>
      <c r="I286" s="28" t="s">
        <v>54</v>
      </c>
      <c r="O286" s="3"/>
      <c r="P286" s="25"/>
      <c r="Q286" s="25"/>
      <c r="R286" s="28"/>
      <c r="S286" s="28"/>
      <c r="T286" s="64"/>
      <c r="U286" s="65"/>
      <c r="V286" s="28"/>
      <c r="W286" s="28"/>
    </row>
    <row r="287" spans="1:23" x14ac:dyDescent="0.2">
      <c r="A287" s="3" t="str">
        <f t="shared" si="4"/>
        <v>Schmitt 15124</v>
      </c>
      <c r="B287" s="25">
        <v>135989</v>
      </c>
      <c r="C287" s="25">
        <v>15124</v>
      </c>
      <c r="D287" s="28" t="s">
        <v>599</v>
      </c>
      <c r="E287" s="28" t="s">
        <v>259</v>
      </c>
      <c r="F287" s="64" t="s">
        <v>110</v>
      </c>
      <c r="G287" s="65" t="s">
        <v>758</v>
      </c>
      <c r="H287" s="28" t="s">
        <v>838</v>
      </c>
      <c r="I287" s="28" t="s">
        <v>839</v>
      </c>
      <c r="O287" s="3"/>
      <c r="P287" s="25"/>
      <c r="Q287" s="25"/>
      <c r="R287" s="28"/>
      <c r="S287" s="28"/>
      <c r="T287" s="64"/>
      <c r="U287" s="65"/>
      <c r="V287" s="28"/>
      <c r="W287" s="28"/>
    </row>
    <row r="288" spans="1:23" x14ac:dyDescent="0.2">
      <c r="A288" s="3" t="str">
        <f t="shared" si="4"/>
        <v>Schnee 15126</v>
      </c>
      <c r="B288" s="25">
        <v>106587</v>
      </c>
      <c r="C288" s="25">
        <v>15126</v>
      </c>
      <c r="D288" s="28" t="s">
        <v>536</v>
      </c>
      <c r="E288" s="28" t="s">
        <v>260</v>
      </c>
      <c r="F288" s="27" t="s">
        <v>113</v>
      </c>
      <c r="G288" s="72" t="s">
        <v>756</v>
      </c>
      <c r="H288" s="28" t="s">
        <v>721</v>
      </c>
      <c r="I288" s="28" t="s">
        <v>54</v>
      </c>
      <c r="O288" s="3"/>
      <c r="P288" s="25"/>
      <c r="Q288" s="25"/>
      <c r="R288" s="28"/>
      <c r="S288" s="28"/>
      <c r="T288" s="27"/>
      <c r="U288" s="72"/>
      <c r="V288" s="28"/>
      <c r="W288" s="28"/>
    </row>
    <row r="289" spans="1:23" x14ac:dyDescent="0.2">
      <c r="A289" s="3" t="str">
        <f t="shared" si="4"/>
        <v>Malow 15127</v>
      </c>
      <c r="B289" s="25">
        <v>39914</v>
      </c>
      <c r="C289" s="25">
        <v>15127</v>
      </c>
      <c r="D289" s="28" t="s">
        <v>403</v>
      </c>
      <c r="E289" s="28" t="s">
        <v>346</v>
      </c>
      <c r="F289" s="64" t="s">
        <v>137</v>
      </c>
      <c r="G289" s="65" t="s">
        <v>757</v>
      </c>
      <c r="H289" s="28" t="s">
        <v>45</v>
      </c>
      <c r="I289" s="28" t="s">
        <v>45</v>
      </c>
      <c r="O289" s="3"/>
      <c r="P289" s="25"/>
      <c r="Q289" s="25"/>
      <c r="R289" s="28"/>
      <c r="S289" s="28"/>
      <c r="T289" s="64"/>
      <c r="U289" s="65"/>
      <c r="V289" s="28"/>
      <c r="W289" s="28"/>
    </row>
    <row r="290" spans="1:23" x14ac:dyDescent="0.2">
      <c r="A290" s="3" t="str">
        <f t="shared" si="4"/>
        <v>Schneider 15133</v>
      </c>
      <c r="B290" s="25">
        <v>67518</v>
      </c>
      <c r="C290" s="25">
        <v>15133</v>
      </c>
      <c r="D290" s="28" t="s">
        <v>98</v>
      </c>
      <c r="E290" s="28" t="s">
        <v>124</v>
      </c>
      <c r="F290" s="64" t="s">
        <v>110</v>
      </c>
      <c r="G290" s="65" t="s">
        <v>760</v>
      </c>
      <c r="H290" s="28" t="s">
        <v>689</v>
      </c>
      <c r="I290" s="28" t="s">
        <v>53</v>
      </c>
      <c r="O290" s="3"/>
      <c r="P290" s="25"/>
      <c r="Q290" s="25"/>
      <c r="R290" s="28"/>
      <c r="S290" s="28"/>
      <c r="T290" s="64"/>
      <c r="U290" s="65"/>
      <c r="V290" s="28"/>
      <c r="W290" s="28"/>
    </row>
    <row r="291" spans="1:23" x14ac:dyDescent="0.2">
      <c r="A291" s="3" t="str">
        <f t="shared" si="4"/>
        <v>Scholdra 15136</v>
      </c>
      <c r="B291" s="25">
        <v>106834</v>
      </c>
      <c r="C291" s="25">
        <v>15136</v>
      </c>
      <c r="D291" s="28" t="s">
        <v>279</v>
      </c>
      <c r="E291" s="28" t="s">
        <v>140</v>
      </c>
      <c r="F291" s="64" t="s">
        <v>110</v>
      </c>
      <c r="G291" s="65" t="s">
        <v>755</v>
      </c>
      <c r="H291" s="28" t="s">
        <v>691</v>
      </c>
      <c r="I291" s="28" t="s">
        <v>52</v>
      </c>
      <c r="O291" s="3"/>
      <c r="P291" s="25"/>
      <c r="Q291" s="25"/>
      <c r="R291" s="28"/>
      <c r="S291" s="28"/>
      <c r="T291" s="64"/>
      <c r="U291" s="65"/>
      <c r="V291" s="28"/>
      <c r="W291" s="28"/>
    </row>
    <row r="292" spans="1:23" x14ac:dyDescent="0.2">
      <c r="A292" s="3" t="str">
        <f t="shared" si="4"/>
        <v>Scholz 15138</v>
      </c>
      <c r="B292" s="25">
        <v>39666</v>
      </c>
      <c r="C292" s="25">
        <v>15138</v>
      </c>
      <c r="D292" s="28" t="s">
        <v>352</v>
      </c>
      <c r="E292" s="28" t="s">
        <v>353</v>
      </c>
      <c r="F292" s="64" t="s">
        <v>133</v>
      </c>
      <c r="G292" s="65">
        <v>0</v>
      </c>
      <c r="H292" s="28" t="s">
        <v>699</v>
      </c>
      <c r="I292" s="28" t="s">
        <v>28</v>
      </c>
      <c r="O292" s="3"/>
      <c r="P292" s="25"/>
      <c r="Q292" s="25"/>
      <c r="R292" s="28"/>
      <c r="S292" s="28"/>
      <c r="T292" s="64"/>
      <c r="U292" s="65"/>
      <c r="V292" s="28"/>
      <c r="W292" s="28"/>
    </row>
    <row r="293" spans="1:23" x14ac:dyDescent="0.2">
      <c r="A293" s="3" t="str">
        <f t="shared" si="4"/>
        <v>Schomaker 15140</v>
      </c>
      <c r="B293" s="25">
        <v>906</v>
      </c>
      <c r="C293" s="25">
        <v>15140</v>
      </c>
      <c r="D293" s="28" t="s">
        <v>567</v>
      </c>
      <c r="E293" s="28" t="s">
        <v>568</v>
      </c>
      <c r="F293" s="64" t="s">
        <v>110</v>
      </c>
      <c r="G293" s="65" t="s">
        <v>760</v>
      </c>
      <c r="H293" s="28" t="s">
        <v>724</v>
      </c>
      <c r="I293" s="28" t="s">
        <v>41</v>
      </c>
      <c r="O293" s="3"/>
      <c r="P293" s="25"/>
      <c r="Q293" s="25"/>
      <c r="R293" s="28"/>
      <c r="S293" s="28"/>
      <c r="T293" s="64"/>
      <c r="U293" s="65"/>
      <c r="V293" s="28"/>
      <c r="W293" s="28"/>
    </row>
    <row r="294" spans="1:23" x14ac:dyDescent="0.2">
      <c r="A294" s="3" t="str">
        <f t="shared" si="4"/>
        <v>Schubert 15151</v>
      </c>
      <c r="B294" s="25">
        <v>106988</v>
      </c>
      <c r="C294" s="25">
        <v>15151</v>
      </c>
      <c r="D294" s="28" t="s">
        <v>407</v>
      </c>
      <c r="E294" s="28" t="s">
        <v>387</v>
      </c>
      <c r="F294" s="64" t="s">
        <v>113</v>
      </c>
      <c r="G294" s="65" t="s">
        <v>755</v>
      </c>
      <c r="H294" s="28" t="s">
        <v>32</v>
      </c>
      <c r="I294" s="28" t="s">
        <v>32</v>
      </c>
      <c r="O294" s="3"/>
      <c r="P294" s="25"/>
      <c r="Q294" s="25"/>
      <c r="R294" s="28"/>
      <c r="S294" s="28"/>
      <c r="T294" s="64"/>
      <c r="U294" s="65"/>
      <c r="V294" s="28"/>
      <c r="W294" s="28"/>
    </row>
    <row r="295" spans="1:23" x14ac:dyDescent="0.2">
      <c r="A295" s="3" t="str">
        <f t="shared" si="4"/>
        <v>Gutzwiller 15158</v>
      </c>
      <c r="B295" s="25">
        <v>88634</v>
      </c>
      <c r="C295" s="25">
        <v>15158</v>
      </c>
      <c r="D295" s="28" t="s">
        <v>601</v>
      </c>
      <c r="E295" s="28" t="s">
        <v>136</v>
      </c>
      <c r="F295" s="64" t="s">
        <v>137</v>
      </c>
      <c r="G295" s="65" t="s">
        <v>757</v>
      </c>
      <c r="H295" s="28" t="s">
        <v>45</v>
      </c>
      <c r="I295" s="28" t="s">
        <v>45</v>
      </c>
      <c r="O295" s="3"/>
      <c r="P295" s="25"/>
      <c r="Q295" s="25"/>
      <c r="R295" s="28"/>
      <c r="S295" s="28"/>
      <c r="T295" s="64"/>
      <c r="U295" s="65"/>
      <c r="V295" s="28"/>
      <c r="W295" s="28"/>
    </row>
    <row r="296" spans="1:23" x14ac:dyDescent="0.2">
      <c r="A296" s="3" t="str">
        <f t="shared" si="4"/>
        <v>Schulz 15160</v>
      </c>
      <c r="B296" s="32">
        <v>88812</v>
      </c>
      <c r="C296" s="32">
        <v>15160</v>
      </c>
      <c r="D296" s="100" t="s">
        <v>281</v>
      </c>
      <c r="E296" s="100" t="s">
        <v>230</v>
      </c>
      <c r="F296" s="64" t="s">
        <v>133</v>
      </c>
      <c r="G296" s="65"/>
      <c r="H296" s="100" t="s">
        <v>722</v>
      </c>
      <c r="I296" s="100" t="s">
        <v>39</v>
      </c>
      <c r="O296" s="3"/>
      <c r="P296" s="32"/>
      <c r="Q296" s="32"/>
      <c r="R296" s="100"/>
      <c r="S296" s="100"/>
      <c r="T296" s="64"/>
      <c r="U296" s="65"/>
      <c r="V296" s="100"/>
      <c r="W296" s="100"/>
    </row>
    <row r="297" spans="1:23" x14ac:dyDescent="0.2">
      <c r="A297" s="3" t="str">
        <f t="shared" si="4"/>
        <v>Schulz 15163</v>
      </c>
      <c r="B297" s="25">
        <v>67604</v>
      </c>
      <c r="C297" s="25">
        <v>15163</v>
      </c>
      <c r="D297" s="28" t="s">
        <v>281</v>
      </c>
      <c r="E297" s="28" t="s">
        <v>544</v>
      </c>
      <c r="F297" s="64" t="s">
        <v>133</v>
      </c>
      <c r="G297" s="65" t="s">
        <v>760</v>
      </c>
      <c r="H297" s="28" t="s">
        <v>722</v>
      </c>
      <c r="I297" s="28" t="s">
        <v>39</v>
      </c>
      <c r="O297" s="3"/>
      <c r="P297" s="25"/>
      <c r="Q297" s="25"/>
      <c r="R297" s="28"/>
      <c r="S297" s="28"/>
      <c r="T297" s="64"/>
      <c r="U297" s="65"/>
      <c r="V297" s="28"/>
      <c r="W297" s="28"/>
    </row>
    <row r="298" spans="1:23" x14ac:dyDescent="0.2">
      <c r="A298" s="3" t="str">
        <f t="shared" si="4"/>
        <v>Schwarz 15170</v>
      </c>
      <c r="B298" s="25">
        <v>39917</v>
      </c>
      <c r="C298" s="25">
        <v>15170</v>
      </c>
      <c r="D298" s="28" t="s">
        <v>473</v>
      </c>
      <c r="E298" s="28" t="s">
        <v>259</v>
      </c>
      <c r="F298" s="64" t="s">
        <v>133</v>
      </c>
      <c r="G298" s="65" t="s">
        <v>755</v>
      </c>
      <c r="H298" s="28" t="s">
        <v>722</v>
      </c>
      <c r="I298" s="28" t="s">
        <v>39</v>
      </c>
      <c r="O298" s="3"/>
      <c r="P298" s="25"/>
      <c r="Q298" s="25"/>
      <c r="R298" s="28"/>
      <c r="S298" s="28"/>
      <c r="T298" s="64"/>
      <c r="U298" s="65"/>
      <c r="V298" s="28"/>
      <c r="W298" s="28"/>
    </row>
    <row r="299" spans="1:23" x14ac:dyDescent="0.2">
      <c r="A299" s="3" t="str">
        <f t="shared" si="4"/>
        <v>Schwermer 15173</v>
      </c>
      <c r="B299" s="25">
        <v>168</v>
      </c>
      <c r="C299" s="25">
        <v>15173</v>
      </c>
      <c r="D299" s="28" t="s">
        <v>185</v>
      </c>
      <c r="E299" s="28" t="s">
        <v>173</v>
      </c>
      <c r="F299" s="64" t="s">
        <v>110</v>
      </c>
      <c r="G299" s="65" t="s">
        <v>755</v>
      </c>
      <c r="H299" s="28" t="s">
        <v>688</v>
      </c>
      <c r="I299" s="28" t="s">
        <v>23</v>
      </c>
      <c r="O299" s="3"/>
      <c r="P299" s="25"/>
      <c r="Q299" s="25"/>
      <c r="R299" s="28"/>
      <c r="S299" s="28"/>
      <c r="T299" s="64"/>
      <c r="U299" s="65"/>
      <c r="V299" s="28"/>
      <c r="W299" s="28"/>
    </row>
    <row r="300" spans="1:23" x14ac:dyDescent="0.2">
      <c r="A300" s="3" t="str">
        <f t="shared" si="4"/>
        <v>Seipel 15184</v>
      </c>
      <c r="B300" s="25">
        <v>100463</v>
      </c>
      <c r="C300" s="25">
        <v>15184</v>
      </c>
      <c r="D300" s="28" t="s">
        <v>594</v>
      </c>
      <c r="E300" s="28" t="s">
        <v>164</v>
      </c>
      <c r="F300" s="27" t="s">
        <v>133</v>
      </c>
      <c r="G300" s="72" t="s">
        <v>755</v>
      </c>
      <c r="H300" s="28" t="s">
        <v>702</v>
      </c>
      <c r="I300" s="28" t="s">
        <v>30</v>
      </c>
      <c r="O300" s="3"/>
      <c r="P300" s="25"/>
      <c r="Q300" s="25"/>
      <c r="R300" s="28"/>
      <c r="S300" s="28"/>
      <c r="T300" s="27"/>
      <c r="U300" s="72"/>
      <c r="V300" s="28"/>
      <c r="W300" s="28"/>
    </row>
    <row r="301" spans="1:23" x14ac:dyDescent="0.2">
      <c r="A301" s="3" t="str">
        <f t="shared" si="4"/>
        <v>Senkbeil 15187</v>
      </c>
      <c r="B301" s="25">
        <v>89103</v>
      </c>
      <c r="C301" s="25">
        <v>15187</v>
      </c>
      <c r="D301" s="28" t="s">
        <v>537</v>
      </c>
      <c r="E301" s="28" t="s">
        <v>84</v>
      </c>
      <c r="F301" s="27" t="s">
        <v>126</v>
      </c>
      <c r="G301" s="97" t="s">
        <v>759</v>
      </c>
      <c r="H301" s="28" t="s">
        <v>721</v>
      </c>
      <c r="I301" s="28" t="s">
        <v>54</v>
      </c>
      <c r="O301" s="3"/>
      <c r="P301" s="25"/>
      <c r="Q301" s="25"/>
      <c r="R301" s="28"/>
      <c r="S301" s="28"/>
      <c r="T301" s="27"/>
      <c r="U301" s="97"/>
      <c r="V301" s="28"/>
      <c r="W301" s="28"/>
    </row>
    <row r="302" spans="1:23" x14ac:dyDescent="0.2">
      <c r="A302" s="3" t="str">
        <f t="shared" si="4"/>
        <v>Serowy 15189</v>
      </c>
      <c r="B302" s="25">
        <v>100738</v>
      </c>
      <c r="C302" s="25">
        <v>15189</v>
      </c>
      <c r="D302" s="28" t="s">
        <v>430</v>
      </c>
      <c r="E302" s="28" t="s">
        <v>431</v>
      </c>
      <c r="F302" s="64" t="s">
        <v>133</v>
      </c>
      <c r="G302" s="65" t="s">
        <v>755</v>
      </c>
      <c r="H302" s="28" t="s">
        <v>704</v>
      </c>
      <c r="I302" s="28" t="s">
        <v>54</v>
      </c>
      <c r="O302" s="3"/>
      <c r="P302" s="25"/>
      <c r="Q302" s="25"/>
      <c r="R302" s="28"/>
      <c r="S302" s="28"/>
      <c r="T302" s="64"/>
      <c r="U302" s="65"/>
      <c r="V302" s="28"/>
      <c r="W302" s="28"/>
    </row>
    <row r="303" spans="1:23" x14ac:dyDescent="0.2">
      <c r="A303" s="3" t="str">
        <f t="shared" si="4"/>
        <v>Siedentopf 15193</v>
      </c>
      <c r="B303" s="25">
        <v>67605</v>
      </c>
      <c r="C303" s="25">
        <v>15193</v>
      </c>
      <c r="D303" s="28" t="s">
        <v>545</v>
      </c>
      <c r="E303" s="28" t="s">
        <v>140</v>
      </c>
      <c r="F303" s="27" t="s">
        <v>126</v>
      </c>
      <c r="G303" s="72" t="s">
        <v>755</v>
      </c>
      <c r="H303" s="28" t="s">
        <v>722</v>
      </c>
      <c r="I303" s="28" t="s">
        <v>39</v>
      </c>
      <c r="O303" s="3"/>
      <c r="P303" s="25"/>
      <c r="Q303" s="25"/>
      <c r="R303" s="28"/>
      <c r="S303" s="28"/>
      <c r="T303" s="27"/>
      <c r="U303" s="72"/>
      <c r="V303" s="28"/>
      <c r="W303" s="28"/>
    </row>
    <row r="304" spans="1:23" x14ac:dyDescent="0.2">
      <c r="A304" s="3" t="str">
        <f t="shared" si="4"/>
        <v>Sommer 15203</v>
      </c>
      <c r="B304" s="25">
        <v>89130</v>
      </c>
      <c r="C304" s="25">
        <v>15203</v>
      </c>
      <c r="D304" s="28" t="s">
        <v>250</v>
      </c>
      <c r="E304" s="28" t="s">
        <v>164</v>
      </c>
      <c r="F304" s="64" t="s">
        <v>133</v>
      </c>
      <c r="G304" s="65" t="s">
        <v>755</v>
      </c>
      <c r="H304" s="28" t="s">
        <v>715</v>
      </c>
      <c r="I304" s="28" t="s">
        <v>54</v>
      </c>
      <c r="O304" s="3"/>
      <c r="P304" s="25"/>
      <c r="Q304" s="25"/>
      <c r="R304" s="28"/>
      <c r="S304" s="28"/>
      <c r="T304" s="64"/>
      <c r="U304" s="65"/>
      <c r="V304" s="28"/>
      <c r="W304" s="28"/>
    </row>
    <row r="305" spans="1:23" x14ac:dyDescent="0.2">
      <c r="A305" s="3" t="str">
        <f t="shared" si="4"/>
        <v>Spendler 15208</v>
      </c>
      <c r="B305" s="25">
        <v>51637</v>
      </c>
      <c r="C305" s="25">
        <v>15208</v>
      </c>
      <c r="D305" s="28" t="s">
        <v>99</v>
      </c>
      <c r="E305" s="28" t="s">
        <v>100</v>
      </c>
      <c r="F305" s="64" t="s">
        <v>137</v>
      </c>
      <c r="G305" s="65" t="s">
        <v>758</v>
      </c>
      <c r="H305" s="28" t="s">
        <v>45</v>
      </c>
      <c r="I305" s="28" t="s">
        <v>45</v>
      </c>
      <c r="O305" s="3"/>
      <c r="P305" s="25"/>
      <c r="Q305" s="25"/>
      <c r="R305" s="28"/>
      <c r="S305" s="28"/>
      <c r="T305" s="64"/>
      <c r="U305" s="65"/>
      <c r="V305" s="28"/>
      <c r="W305" s="28"/>
    </row>
    <row r="306" spans="1:23" x14ac:dyDescent="0.2">
      <c r="A306" s="3" t="str">
        <f t="shared" si="4"/>
        <v>Spiegler 15209</v>
      </c>
      <c r="B306" s="25">
        <v>100841</v>
      </c>
      <c r="C306" s="25">
        <v>15209</v>
      </c>
      <c r="D306" s="28" t="s">
        <v>174</v>
      </c>
      <c r="E306" s="28" t="s">
        <v>168</v>
      </c>
      <c r="F306" s="64" t="s">
        <v>126</v>
      </c>
      <c r="G306" s="65" t="s">
        <v>755</v>
      </c>
      <c r="H306" s="28" t="s">
        <v>687</v>
      </c>
      <c r="I306" s="28" t="s">
        <v>22</v>
      </c>
      <c r="O306" s="3"/>
      <c r="P306" s="25"/>
      <c r="Q306" s="25"/>
      <c r="R306" s="28"/>
      <c r="S306" s="28"/>
      <c r="T306" s="64"/>
      <c r="U306" s="65"/>
      <c r="V306" s="28"/>
      <c r="W306" s="28"/>
    </row>
    <row r="307" spans="1:23" x14ac:dyDescent="0.2">
      <c r="A307" s="3" t="str">
        <f t="shared" si="4"/>
        <v>Spot 15213</v>
      </c>
      <c r="B307" s="25">
        <v>106551</v>
      </c>
      <c r="C307" s="25">
        <v>15213</v>
      </c>
      <c r="D307" s="28" t="s">
        <v>638</v>
      </c>
      <c r="E307" s="28" t="s">
        <v>209</v>
      </c>
      <c r="F307" s="64" t="s">
        <v>133</v>
      </c>
      <c r="G307" s="65" t="s">
        <v>755</v>
      </c>
      <c r="H307" s="28" t="s">
        <v>732</v>
      </c>
      <c r="I307" s="28" t="s">
        <v>47</v>
      </c>
      <c r="O307" s="3"/>
      <c r="P307" s="25"/>
      <c r="Q307" s="25"/>
      <c r="R307" s="28"/>
      <c r="S307" s="28"/>
      <c r="T307" s="64"/>
      <c r="U307" s="65"/>
      <c r="V307" s="28"/>
      <c r="W307" s="28"/>
    </row>
    <row r="308" spans="1:23" x14ac:dyDescent="0.2">
      <c r="A308" s="3" t="str">
        <f t="shared" si="4"/>
        <v>Staab 15215</v>
      </c>
      <c r="B308" s="25">
        <v>67272</v>
      </c>
      <c r="C308" s="25">
        <v>15215</v>
      </c>
      <c r="D308" s="28" t="s">
        <v>538</v>
      </c>
      <c r="E308" s="28" t="s">
        <v>132</v>
      </c>
      <c r="F308" s="64" t="s">
        <v>110</v>
      </c>
      <c r="G308" s="65" t="s">
        <v>757</v>
      </c>
      <c r="H308" s="28" t="s">
        <v>721</v>
      </c>
      <c r="I308" s="28" t="s">
        <v>54</v>
      </c>
      <c r="O308" s="3"/>
      <c r="P308" s="25"/>
      <c r="Q308" s="25"/>
      <c r="R308" s="28"/>
      <c r="S308" s="28"/>
      <c r="T308" s="64"/>
      <c r="U308" s="65"/>
      <c r="V308" s="28"/>
      <c r="W308" s="28"/>
    </row>
    <row r="309" spans="1:23" x14ac:dyDescent="0.2">
      <c r="A309" s="3" t="str">
        <f t="shared" si="4"/>
        <v>Stapf 15220</v>
      </c>
      <c r="B309" s="25">
        <v>66960</v>
      </c>
      <c r="C309" s="25">
        <v>15220</v>
      </c>
      <c r="D309" s="28" t="s">
        <v>354</v>
      </c>
      <c r="E309" s="28" t="s">
        <v>334</v>
      </c>
      <c r="F309" s="64" t="s">
        <v>113</v>
      </c>
      <c r="G309" s="65" t="s">
        <v>757</v>
      </c>
      <c r="H309" s="28" t="s">
        <v>699</v>
      </c>
      <c r="I309" s="28" t="s">
        <v>28</v>
      </c>
      <c r="O309" s="3"/>
      <c r="P309" s="25"/>
      <c r="Q309" s="25"/>
      <c r="R309" s="28"/>
      <c r="S309" s="28"/>
      <c r="T309" s="64"/>
      <c r="U309" s="65"/>
      <c r="V309" s="28"/>
      <c r="W309" s="28"/>
    </row>
    <row r="310" spans="1:23" x14ac:dyDescent="0.2">
      <c r="A310" s="3" t="str">
        <f t="shared" si="4"/>
        <v>Stein 15230</v>
      </c>
      <c r="B310" s="25">
        <v>27446</v>
      </c>
      <c r="C310" s="25">
        <v>15230</v>
      </c>
      <c r="D310" s="28" t="s">
        <v>186</v>
      </c>
      <c r="E310" s="28" t="s">
        <v>187</v>
      </c>
      <c r="F310" s="64" t="s">
        <v>126</v>
      </c>
      <c r="G310" s="65" t="s">
        <v>760</v>
      </c>
      <c r="H310" s="28" t="s">
        <v>688</v>
      </c>
      <c r="I310" s="28" t="s">
        <v>23</v>
      </c>
      <c r="O310" s="3"/>
      <c r="P310" s="25"/>
      <c r="Q310" s="25"/>
      <c r="R310" s="28"/>
      <c r="S310" s="28"/>
      <c r="T310" s="64"/>
      <c r="U310" s="65"/>
      <c r="V310" s="28"/>
      <c r="W310" s="28"/>
    </row>
    <row r="311" spans="1:23" x14ac:dyDescent="0.2">
      <c r="A311" s="3" t="str">
        <f t="shared" si="4"/>
        <v>Stephan 15238</v>
      </c>
      <c r="B311" s="25">
        <v>89114</v>
      </c>
      <c r="C311" s="25">
        <v>15238</v>
      </c>
      <c r="D311" s="28" t="s">
        <v>122</v>
      </c>
      <c r="E311" s="28" t="s">
        <v>140</v>
      </c>
      <c r="F311" s="64" t="s">
        <v>133</v>
      </c>
      <c r="G311" s="65" t="s">
        <v>757</v>
      </c>
      <c r="H311" s="28" t="s">
        <v>721</v>
      </c>
      <c r="I311" s="28" t="s">
        <v>54</v>
      </c>
      <c r="O311" s="3"/>
      <c r="P311" s="25"/>
      <c r="Q311" s="25"/>
      <c r="R311" s="28"/>
      <c r="S311" s="28"/>
      <c r="T311" s="64"/>
      <c r="U311" s="65"/>
      <c r="V311" s="28"/>
      <c r="W311" s="28"/>
    </row>
    <row r="312" spans="1:23" x14ac:dyDescent="0.2">
      <c r="A312" s="3" t="str">
        <f t="shared" si="4"/>
        <v>Steul 15239</v>
      </c>
      <c r="B312" s="25">
        <v>704</v>
      </c>
      <c r="C312" s="25">
        <v>15239</v>
      </c>
      <c r="D312" s="28" t="s">
        <v>294</v>
      </c>
      <c r="E312" s="28" t="s">
        <v>380</v>
      </c>
      <c r="F312" s="64" t="s">
        <v>133</v>
      </c>
      <c r="G312" s="65" t="s">
        <v>755</v>
      </c>
      <c r="H312" s="28" t="s">
        <v>709</v>
      </c>
      <c r="I312" s="28" t="s">
        <v>35</v>
      </c>
      <c r="O312" s="3"/>
      <c r="P312" s="25"/>
      <c r="Q312" s="25"/>
      <c r="R312" s="28"/>
      <c r="S312" s="28"/>
      <c r="T312" s="64"/>
      <c r="U312" s="65"/>
      <c r="V312" s="28"/>
      <c r="W312" s="28"/>
    </row>
    <row r="313" spans="1:23" x14ac:dyDescent="0.2">
      <c r="A313" s="3" t="str">
        <f t="shared" si="4"/>
        <v>Steul 15240</v>
      </c>
      <c r="B313" s="25">
        <v>705</v>
      </c>
      <c r="C313" s="25">
        <v>15240</v>
      </c>
      <c r="D313" s="28" t="s">
        <v>294</v>
      </c>
      <c r="E313" s="28" t="s">
        <v>288</v>
      </c>
      <c r="F313" s="64" t="s">
        <v>110</v>
      </c>
      <c r="G313" s="65" t="s">
        <v>755</v>
      </c>
      <c r="H313" s="28" t="s">
        <v>693</v>
      </c>
      <c r="I313" s="28" t="s">
        <v>27</v>
      </c>
      <c r="O313" s="3"/>
      <c r="P313" s="25"/>
      <c r="Q313" s="25"/>
      <c r="R313" s="28"/>
      <c r="S313" s="28"/>
      <c r="T313" s="64"/>
      <c r="U313" s="65"/>
      <c r="V313" s="28"/>
      <c r="W313" s="28"/>
    </row>
    <row r="314" spans="1:23" x14ac:dyDescent="0.2">
      <c r="A314" s="3" t="str">
        <f t="shared" si="4"/>
        <v>Schrank 15251</v>
      </c>
      <c r="B314" s="25">
        <v>27325</v>
      </c>
      <c r="C314" s="25">
        <v>15251</v>
      </c>
      <c r="D314" s="28" t="s">
        <v>593</v>
      </c>
      <c r="E314" s="28" t="s">
        <v>136</v>
      </c>
      <c r="F314" s="64" t="s">
        <v>137</v>
      </c>
      <c r="G314" s="65" t="s">
        <v>758</v>
      </c>
      <c r="H314" s="28" t="s">
        <v>730</v>
      </c>
      <c r="I314" s="28" t="s">
        <v>46</v>
      </c>
      <c r="O314" s="3"/>
      <c r="P314" s="25"/>
      <c r="Q314" s="25"/>
      <c r="R314" s="28"/>
      <c r="S314" s="28"/>
      <c r="T314" s="64"/>
      <c r="U314" s="65"/>
      <c r="V314" s="28"/>
      <c r="W314" s="28"/>
    </row>
    <row r="315" spans="1:23" x14ac:dyDescent="0.2">
      <c r="A315" s="3" t="str">
        <f t="shared" si="4"/>
        <v>Struth 15257</v>
      </c>
      <c r="B315" s="25">
        <v>27253</v>
      </c>
      <c r="C315" s="25">
        <v>15257</v>
      </c>
      <c r="D315" s="28" t="s">
        <v>408</v>
      </c>
      <c r="E315" s="28" t="s">
        <v>109</v>
      </c>
      <c r="F315" s="64" t="s">
        <v>133</v>
      </c>
      <c r="G315" s="65" t="s">
        <v>758</v>
      </c>
      <c r="H315" s="28" t="s">
        <v>32</v>
      </c>
      <c r="I315" s="28" t="s">
        <v>32</v>
      </c>
      <c r="O315" s="3"/>
      <c r="P315" s="25"/>
      <c r="Q315" s="25"/>
      <c r="R315" s="28"/>
      <c r="S315" s="28"/>
      <c r="T315" s="64"/>
      <c r="U315" s="65"/>
      <c r="V315" s="28"/>
      <c r="W315" s="28"/>
    </row>
    <row r="316" spans="1:23" x14ac:dyDescent="0.2">
      <c r="A316" s="3" t="str">
        <f t="shared" si="4"/>
        <v>Tardt 15264</v>
      </c>
      <c r="B316" s="25">
        <v>544</v>
      </c>
      <c r="C316" s="25">
        <v>15264</v>
      </c>
      <c r="D316" s="28" t="s">
        <v>409</v>
      </c>
      <c r="E316" s="28" t="s">
        <v>410</v>
      </c>
      <c r="F316" s="64" t="s">
        <v>133</v>
      </c>
      <c r="G316" s="65">
        <v>0</v>
      </c>
      <c r="H316" s="28" t="s">
        <v>32</v>
      </c>
      <c r="I316" s="28" t="s">
        <v>32</v>
      </c>
      <c r="O316" s="3"/>
      <c r="P316" s="25"/>
      <c r="Q316" s="25"/>
      <c r="R316" s="28"/>
      <c r="S316" s="28"/>
      <c r="T316" s="64"/>
      <c r="U316" s="65"/>
      <c r="V316" s="28"/>
      <c r="W316" s="28"/>
    </row>
    <row r="317" spans="1:23" x14ac:dyDescent="0.2">
      <c r="A317" s="3" t="str">
        <f t="shared" si="4"/>
        <v>Tezak 15269</v>
      </c>
      <c r="B317" s="25">
        <v>100488</v>
      </c>
      <c r="C317" s="25">
        <v>15269</v>
      </c>
      <c r="D317" s="28" t="s">
        <v>145</v>
      </c>
      <c r="E317" s="28" t="s">
        <v>148</v>
      </c>
      <c r="F317" s="64" t="s">
        <v>133</v>
      </c>
      <c r="G317" s="65" t="s">
        <v>758</v>
      </c>
      <c r="H317" s="28" t="s">
        <v>686</v>
      </c>
      <c r="I317" s="28" t="s">
        <v>21</v>
      </c>
      <c r="O317" s="3"/>
      <c r="P317" s="25"/>
      <c r="Q317" s="25"/>
      <c r="R317" s="28"/>
      <c r="S317" s="28"/>
      <c r="T317" s="64"/>
      <c r="U317" s="65"/>
      <c r="V317" s="28"/>
      <c r="W317" s="28"/>
    </row>
    <row r="318" spans="1:23" x14ac:dyDescent="0.2">
      <c r="A318" s="3" t="str">
        <f t="shared" si="4"/>
        <v>Tharra 15270</v>
      </c>
      <c r="B318" s="25">
        <v>39671</v>
      </c>
      <c r="C318" s="25">
        <v>15270</v>
      </c>
      <c r="D318" s="28" t="s">
        <v>596</v>
      </c>
      <c r="E318" s="28" t="s">
        <v>559</v>
      </c>
      <c r="F318" s="64" t="s">
        <v>110</v>
      </c>
      <c r="G318" s="65" t="s">
        <v>755</v>
      </c>
      <c r="H318" s="28" t="s">
        <v>730</v>
      </c>
      <c r="I318" s="28" t="s">
        <v>46</v>
      </c>
      <c r="O318" s="3"/>
      <c r="P318" s="25"/>
      <c r="Q318" s="25"/>
      <c r="R318" s="28"/>
      <c r="S318" s="28"/>
      <c r="T318" s="64"/>
      <c r="U318" s="65"/>
      <c r="V318" s="28"/>
      <c r="W318" s="28"/>
    </row>
    <row r="319" spans="1:23" x14ac:dyDescent="0.2">
      <c r="A319" s="3" t="str">
        <f t="shared" si="4"/>
        <v>Then 15272</v>
      </c>
      <c r="B319" s="25">
        <v>106624</v>
      </c>
      <c r="C319" s="25">
        <v>15272</v>
      </c>
      <c r="D319" s="28" t="s">
        <v>482</v>
      </c>
      <c r="E319" s="28" t="s">
        <v>263</v>
      </c>
      <c r="F319" s="64" t="s">
        <v>137</v>
      </c>
      <c r="G319" s="65" t="s">
        <v>758</v>
      </c>
      <c r="H319" s="28" t="s">
        <v>730</v>
      </c>
      <c r="I319" s="28" t="s">
        <v>46</v>
      </c>
      <c r="O319" s="3"/>
      <c r="P319" s="25"/>
      <c r="Q319" s="25"/>
      <c r="R319" s="28"/>
      <c r="S319" s="28"/>
      <c r="T319" s="64"/>
      <c r="U319" s="65"/>
      <c r="V319" s="28"/>
      <c r="W319" s="28"/>
    </row>
    <row r="320" spans="1:23" x14ac:dyDescent="0.2">
      <c r="A320" s="3" t="str">
        <f t="shared" si="4"/>
        <v>Then 15273</v>
      </c>
      <c r="B320" s="25">
        <v>548</v>
      </c>
      <c r="C320" s="25">
        <v>15273</v>
      </c>
      <c r="D320" s="28" t="s">
        <v>482</v>
      </c>
      <c r="E320" s="28" t="s">
        <v>101</v>
      </c>
      <c r="F320" s="64" t="s">
        <v>110</v>
      </c>
      <c r="G320" s="65" t="s">
        <v>756</v>
      </c>
      <c r="H320" s="28" t="s">
        <v>730</v>
      </c>
      <c r="I320" s="28" t="s">
        <v>46</v>
      </c>
      <c r="O320" s="3"/>
      <c r="P320" s="25"/>
      <c r="Q320" s="25"/>
      <c r="R320" s="28"/>
      <c r="S320" s="28"/>
      <c r="T320" s="64"/>
      <c r="U320" s="65"/>
      <c r="V320" s="28"/>
      <c r="W320" s="28"/>
    </row>
    <row r="321" spans="1:23" x14ac:dyDescent="0.2">
      <c r="A321" s="3" t="str">
        <f t="shared" si="4"/>
        <v>Thierfelder 15274</v>
      </c>
      <c r="B321" s="25">
        <v>39223</v>
      </c>
      <c r="C321" s="25">
        <v>15274</v>
      </c>
      <c r="D321" s="28" t="s">
        <v>584</v>
      </c>
      <c r="E321" s="28" t="s">
        <v>73</v>
      </c>
      <c r="F321" s="64" t="s">
        <v>110</v>
      </c>
      <c r="G321" s="65">
        <v>0</v>
      </c>
      <c r="H321" s="28" t="s">
        <v>725</v>
      </c>
      <c r="I321" s="28" t="s">
        <v>43</v>
      </c>
      <c r="O321" s="3"/>
      <c r="P321" s="25"/>
      <c r="Q321" s="25"/>
      <c r="R321" s="28"/>
      <c r="S321" s="28"/>
      <c r="T321" s="64"/>
      <c r="U321" s="65"/>
      <c r="V321" s="28"/>
      <c r="W321" s="28"/>
    </row>
    <row r="322" spans="1:23" x14ac:dyDescent="0.2">
      <c r="A322" s="3" t="str">
        <f t="shared" si="4"/>
        <v>Thurk 15282</v>
      </c>
      <c r="B322" s="25">
        <v>100539</v>
      </c>
      <c r="C322" s="25">
        <v>15282</v>
      </c>
      <c r="D322" s="28" t="s">
        <v>574</v>
      </c>
      <c r="E322" s="28" t="s">
        <v>360</v>
      </c>
      <c r="F322" s="27" t="s">
        <v>126</v>
      </c>
      <c r="G322" s="72" t="s">
        <v>755</v>
      </c>
      <c r="H322" s="28" t="s">
        <v>42</v>
      </c>
      <c r="I322" s="28" t="s">
        <v>42</v>
      </c>
      <c r="O322" s="3"/>
      <c r="P322" s="25"/>
      <c r="Q322" s="25"/>
      <c r="R322" s="28"/>
      <c r="S322" s="28"/>
      <c r="T322" s="27"/>
      <c r="U322" s="72"/>
      <c r="V322" s="28"/>
      <c r="W322" s="28"/>
    </row>
    <row r="323" spans="1:23" x14ac:dyDescent="0.2">
      <c r="A323" s="3" t="str">
        <f t="shared" ref="A323:A386" si="5">D323&amp;" "&amp;C323</f>
        <v>Timter 15284</v>
      </c>
      <c r="B323" s="25">
        <v>39644</v>
      </c>
      <c r="C323" s="25">
        <v>15284</v>
      </c>
      <c r="D323" s="28" t="s">
        <v>424</v>
      </c>
      <c r="E323" s="28" t="s">
        <v>425</v>
      </c>
      <c r="F323" s="64" t="s">
        <v>137</v>
      </c>
      <c r="G323" s="65" t="s">
        <v>756</v>
      </c>
      <c r="H323" s="28" t="s">
        <v>730</v>
      </c>
      <c r="I323" s="28" t="s">
        <v>46</v>
      </c>
      <c r="O323" s="3"/>
      <c r="P323" s="25"/>
      <c r="Q323" s="25"/>
      <c r="R323" s="28"/>
      <c r="S323" s="28"/>
      <c r="T323" s="64"/>
      <c r="U323" s="65"/>
      <c r="V323" s="28"/>
      <c r="W323" s="28"/>
    </row>
    <row r="324" spans="1:23" x14ac:dyDescent="0.2">
      <c r="A324" s="3" t="str">
        <f t="shared" si="5"/>
        <v>Tippmann 15287</v>
      </c>
      <c r="B324" s="25">
        <v>106649</v>
      </c>
      <c r="C324" s="25">
        <v>15287</v>
      </c>
      <c r="D324" s="28" t="s">
        <v>390</v>
      </c>
      <c r="E324" s="28" t="s">
        <v>391</v>
      </c>
      <c r="F324" s="64" t="s">
        <v>126</v>
      </c>
      <c r="G324" s="65" t="s">
        <v>760</v>
      </c>
      <c r="H324" s="28" t="s">
        <v>703</v>
      </c>
      <c r="I324" s="28" t="s">
        <v>31</v>
      </c>
      <c r="O324" s="3"/>
      <c r="P324" s="25"/>
      <c r="Q324" s="25"/>
      <c r="R324" s="28"/>
      <c r="S324" s="28"/>
      <c r="T324" s="64"/>
      <c r="U324" s="65"/>
      <c r="V324" s="28"/>
      <c r="W324" s="28"/>
    </row>
    <row r="325" spans="1:23" x14ac:dyDescent="0.2">
      <c r="A325" s="3" t="str">
        <f t="shared" si="5"/>
        <v>Toegel-Bertsch 15289</v>
      </c>
      <c r="B325" s="25">
        <v>106278</v>
      </c>
      <c r="C325" s="25">
        <v>15289</v>
      </c>
      <c r="D325" s="28" t="s">
        <v>644</v>
      </c>
      <c r="E325" s="28" t="s">
        <v>531</v>
      </c>
      <c r="F325" s="27" t="s">
        <v>133</v>
      </c>
      <c r="G325" s="97" t="s">
        <v>760</v>
      </c>
      <c r="H325" s="28" t="s">
        <v>689</v>
      </c>
      <c r="I325" s="28" t="s">
        <v>53</v>
      </c>
      <c r="O325" s="3"/>
      <c r="P325" s="25"/>
      <c r="Q325" s="25"/>
      <c r="R325" s="28"/>
      <c r="S325" s="28"/>
      <c r="T325" s="27"/>
      <c r="U325" s="97"/>
      <c r="V325" s="28"/>
      <c r="W325" s="28"/>
    </row>
    <row r="326" spans="1:23" x14ac:dyDescent="0.2">
      <c r="A326" s="3" t="str">
        <f t="shared" si="5"/>
        <v>Trebbien 15293</v>
      </c>
      <c r="B326" s="25">
        <v>909</v>
      </c>
      <c r="C326" s="25">
        <v>15293</v>
      </c>
      <c r="D326" s="28" t="s">
        <v>569</v>
      </c>
      <c r="E326" s="28" t="s">
        <v>275</v>
      </c>
      <c r="F326" s="64" t="s">
        <v>110</v>
      </c>
      <c r="G326" s="65" t="s">
        <v>755</v>
      </c>
      <c r="H326" s="28" t="s">
        <v>724</v>
      </c>
      <c r="I326" s="28" t="s">
        <v>41</v>
      </c>
      <c r="O326" s="3"/>
      <c r="P326" s="25"/>
      <c r="Q326" s="25"/>
      <c r="R326" s="28"/>
      <c r="S326" s="28"/>
      <c r="T326" s="64"/>
      <c r="U326" s="65"/>
      <c r="V326" s="28"/>
      <c r="W326" s="28"/>
    </row>
    <row r="327" spans="1:23" x14ac:dyDescent="0.2">
      <c r="A327" s="3" t="str">
        <f t="shared" si="5"/>
        <v>Trebes 15294</v>
      </c>
      <c r="B327" s="25">
        <v>100148</v>
      </c>
      <c r="C327" s="25">
        <v>15294</v>
      </c>
      <c r="D327" s="28" t="s">
        <v>188</v>
      </c>
      <c r="E327" s="28" t="s">
        <v>169</v>
      </c>
      <c r="F327" s="27" t="s">
        <v>110</v>
      </c>
      <c r="G327" s="72" t="s">
        <v>755</v>
      </c>
      <c r="H327" s="28" t="s">
        <v>688</v>
      </c>
      <c r="I327" s="28" t="s">
        <v>23</v>
      </c>
      <c r="O327" s="3"/>
      <c r="P327" s="25"/>
      <c r="Q327" s="25"/>
      <c r="R327" s="28"/>
      <c r="S327" s="28"/>
      <c r="T327" s="27"/>
      <c r="U327" s="72"/>
      <c r="V327" s="28"/>
      <c r="W327" s="28"/>
    </row>
    <row r="328" spans="1:23" x14ac:dyDescent="0.2">
      <c r="A328" s="3" t="str">
        <f t="shared" si="5"/>
        <v>Trebes 15295</v>
      </c>
      <c r="B328" s="25">
        <v>100149</v>
      </c>
      <c r="C328" s="25">
        <v>15295</v>
      </c>
      <c r="D328" s="28" t="s">
        <v>188</v>
      </c>
      <c r="E328" s="28" t="s">
        <v>173</v>
      </c>
      <c r="F328" s="64" t="s">
        <v>110</v>
      </c>
      <c r="G328" s="65" t="s">
        <v>760</v>
      </c>
      <c r="H328" s="28" t="s">
        <v>688</v>
      </c>
      <c r="I328" s="28" t="s">
        <v>23</v>
      </c>
      <c r="O328" s="3"/>
      <c r="P328" s="25"/>
      <c r="Q328" s="25"/>
      <c r="R328" s="28"/>
      <c r="S328" s="28"/>
      <c r="T328" s="64"/>
      <c r="U328" s="65"/>
      <c r="V328" s="28"/>
      <c r="W328" s="28"/>
    </row>
    <row r="329" spans="1:23" x14ac:dyDescent="0.2">
      <c r="A329" s="3" t="str">
        <f t="shared" si="5"/>
        <v>Trendel 15297</v>
      </c>
      <c r="B329" s="25">
        <v>67511</v>
      </c>
      <c r="C329" s="25">
        <v>15297</v>
      </c>
      <c r="D329" s="28" t="s">
        <v>670</v>
      </c>
      <c r="E329" s="28" t="s">
        <v>128</v>
      </c>
      <c r="F329" s="64" t="s">
        <v>110</v>
      </c>
      <c r="G329" s="65" t="s">
        <v>755</v>
      </c>
      <c r="H329" s="28" t="s">
        <v>739</v>
      </c>
      <c r="I329" s="28" t="s">
        <v>49</v>
      </c>
      <c r="O329" s="3"/>
      <c r="P329" s="25"/>
      <c r="Q329" s="25"/>
      <c r="R329" s="28"/>
      <c r="S329" s="28"/>
      <c r="T329" s="64"/>
      <c r="U329" s="65"/>
      <c r="V329" s="28"/>
      <c r="W329" s="28"/>
    </row>
    <row r="330" spans="1:23" x14ac:dyDescent="0.2">
      <c r="A330" s="3" t="str">
        <f t="shared" si="5"/>
        <v>Uhlig 15305</v>
      </c>
      <c r="B330" s="25">
        <v>100689</v>
      </c>
      <c r="C330" s="25">
        <v>15305</v>
      </c>
      <c r="D330" s="28" t="s">
        <v>392</v>
      </c>
      <c r="E330" s="28" t="s">
        <v>393</v>
      </c>
      <c r="F330" s="27" t="s">
        <v>133</v>
      </c>
      <c r="G330" s="72" t="s">
        <v>757</v>
      </c>
      <c r="H330" s="28" t="s">
        <v>703</v>
      </c>
      <c r="I330" s="28" t="s">
        <v>31</v>
      </c>
      <c r="O330" s="3"/>
      <c r="P330" s="25"/>
      <c r="Q330" s="25"/>
      <c r="R330" s="28"/>
      <c r="S330" s="28"/>
      <c r="T330" s="27"/>
      <c r="U330" s="72"/>
      <c r="V330" s="28"/>
      <c r="W330" s="28"/>
    </row>
    <row r="331" spans="1:23" x14ac:dyDescent="0.2">
      <c r="A331" s="3" t="str">
        <f t="shared" si="5"/>
        <v>Unger 15310</v>
      </c>
      <c r="B331" s="25">
        <v>88559</v>
      </c>
      <c r="C331" s="25">
        <v>15310</v>
      </c>
      <c r="D331" s="28" t="s">
        <v>661</v>
      </c>
      <c r="E331" s="28" t="s">
        <v>168</v>
      </c>
      <c r="F331" s="27" t="s">
        <v>126</v>
      </c>
      <c r="G331" s="72"/>
      <c r="H331" s="28" t="s">
        <v>48</v>
      </c>
      <c r="I331" s="28" t="s">
        <v>48</v>
      </c>
      <c r="O331" s="3"/>
      <c r="P331" s="25"/>
      <c r="Q331" s="25"/>
      <c r="R331" s="28"/>
      <c r="S331" s="28"/>
      <c r="T331" s="27"/>
      <c r="U331" s="72"/>
      <c r="V331" s="28"/>
      <c r="W331" s="28"/>
    </row>
    <row r="332" spans="1:23" x14ac:dyDescent="0.2">
      <c r="A332" s="3" t="str">
        <f t="shared" si="5"/>
        <v>Verdecchia 15318</v>
      </c>
      <c r="B332" s="25">
        <v>88625</v>
      </c>
      <c r="C332" s="25">
        <v>15318</v>
      </c>
      <c r="D332" s="28" t="s">
        <v>905</v>
      </c>
      <c r="E332" s="28" t="s">
        <v>264</v>
      </c>
      <c r="F332" s="64" t="s">
        <v>126</v>
      </c>
      <c r="G332" s="65"/>
      <c r="H332" s="28" t="s">
        <v>699</v>
      </c>
      <c r="I332" s="28" t="s">
        <v>28</v>
      </c>
      <c r="O332" s="3"/>
      <c r="P332" s="25"/>
      <c r="Q332" s="25"/>
      <c r="R332" s="28"/>
      <c r="S332" s="28"/>
      <c r="T332" s="64"/>
      <c r="U332" s="65"/>
      <c r="V332" s="28"/>
      <c r="W332" s="28"/>
    </row>
    <row r="333" spans="1:23" x14ac:dyDescent="0.2">
      <c r="A333" s="3" t="str">
        <f t="shared" si="5"/>
        <v>Vitasovic 15323</v>
      </c>
      <c r="B333" s="25">
        <v>100842</v>
      </c>
      <c r="C333" s="25">
        <v>15323</v>
      </c>
      <c r="D333" s="28" t="s">
        <v>176</v>
      </c>
      <c r="E333" s="28" t="s">
        <v>177</v>
      </c>
      <c r="F333" s="64" t="s">
        <v>110</v>
      </c>
      <c r="G333" s="65" t="s">
        <v>757</v>
      </c>
      <c r="H333" s="28" t="s">
        <v>687</v>
      </c>
      <c r="I333" s="28" t="s">
        <v>22</v>
      </c>
      <c r="O333" s="3"/>
      <c r="P333" s="25"/>
      <c r="Q333" s="25"/>
      <c r="R333" s="28"/>
      <c r="S333" s="28"/>
      <c r="T333" s="64"/>
      <c r="U333" s="65"/>
      <c r="V333" s="28"/>
      <c r="W333" s="28"/>
    </row>
    <row r="334" spans="1:23" x14ac:dyDescent="0.2">
      <c r="A334" s="3" t="str">
        <f t="shared" si="5"/>
        <v>Vogel 15324</v>
      </c>
      <c r="B334" s="25">
        <v>99942</v>
      </c>
      <c r="C334" s="25">
        <v>15324</v>
      </c>
      <c r="D334" s="28" t="s">
        <v>411</v>
      </c>
      <c r="E334" s="28" t="s">
        <v>168</v>
      </c>
      <c r="F334" s="27" t="s">
        <v>133</v>
      </c>
      <c r="G334" s="72" t="s">
        <v>760</v>
      </c>
      <c r="H334" s="28" t="s">
        <v>32</v>
      </c>
      <c r="I334" s="28" t="s">
        <v>32</v>
      </c>
      <c r="O334" s="3"/>
      <c r="P334" s="25"/>
      <c r="Q334" s="25"/>
      <c r="R334" s="28"/>
      <c r="S334" s="28"/>
      <c r="T334" s="27"/>
      <c r="U334" s="72"/>
      <c r="V334" s="28"/>
      <c r="W334" s="28"/>
    </row>
    <row r="335" spans="1:23" x14ac:dyDescent="0.2">
      <c r="A335" s="3" t="str">
        <f t="shared" si="5"/>
        <v>Walter 15337</v>
      </c>
      <c r="B335" s="25">
        <v>67512</v>
      </c>
      <c r="C335" s="25">
        <v>15337</v>
      </c>
      <c r="D335" s="28" t="s">
        <v>164</v>
      </c>
      <c r="E335" s="28" t="s">
        <v>84</v>
      </c>
      <c r="F335" s="64" t="s">
        <v>133</v>
      </c>
      <c r="G335" s="65" t="s">
        <v>758</v>
      </c>
      <c r="H335" s="28" t="s">
        <v>739</v>
      </c>
      <c r="I335" s="28" t="s">
        <v>49</v>
      </c>
      <c r="O335" s="3"/>
      <c r="P335" s="25"/>
      <c r="Q335" s="25"/>
      <c r="R335" s="28"/>
      <c r="S335" s="28"/>
      <c r="T335" s="64"/>
      <c r="U335" s="65"/>
      <c r="V335" s="28"/>
      <c r="W335" s="28"/>
    </row>
    <row r="336" spans="1:23" x14ac:dyDescent="0.2">
      <c r="A336" s="3" t="str">
        <f t="shared" si="5"/>
        <v>Weidl 15349</v>
      </c>
      <c r="B336" s="25">
        <v>27760</v>
      </c>
      <c r="C336" s="25">
        <v>15349</v>
      </c>
      <c r="D336" s="28" t="s">
        <v>321</v>
      </c>
      <c r="E336" s="28" t="s">
        <v>313</v>
      </c>
      <c r="F336" s="64" t="s">
        <v>113</v>
      </c>
      <c r="G336" s="65"/>
      <c r="H336" s="28" t="s">
        <v>696</v>
      </c>
      <c r="I336" s="28" t="s">
        <v>50</v>
      </c>
      <c r="O336" s="3"/>
      <c r="P336" s="25"/>
      <c r="Q336" s="25"/>
      <c r="R336" s="28"/>
      <c r="S336" s="28"/>
      <c r="T336" s="64"/>
      <c r="U336" s="65"/>
      <c r="V336" s="28"/>
      <c r="W336" s="28"/>
    </row>
    <row r="337" spans="1:23" x14ac:dyDescent="0.2">
      <c r="A337" s="3" t="str">
        <f t="shared" si="5"/>
        <v>Weis 15356</v>
      </c>
      <c r="B337" s="25">
        <v>67327</v>
      </c>
      <c r="C337" s="25">
        <v>15356</v>
      </c>
      <c r="D337" s="28" t="s">
        <v>252</v>
      </c>
      <c r="E337" s="28" t="s">
        <v>201</v>
      </c>
      <c r="F337" s="64" t="s">
        <v>113</v>
      </c>
      <c r="G337" s="65" t="s">
        <v>757</v>
      </c>
      <c r="H337" s="28" t="s">
        <v>709</v>
      </c>
      <c r="I337" s="28" t="s">
        <v>35</v>
      </c>
      <c r="O337" s="3"/>
      <c r="P337" s="25"/>
      <c r="Q337" s="25"/>
      <c r="R337" s="28"/>
      <c r="S337" s="28"/>
      <c r="T337" s="64"/>
      <c r="U337" s="65"/>
      <c r="V337" s="28"/>
      <c r="W337" s="28"/>
    </row>
    <row r="338" spans="1:23" x14ac:dyDescent="0.2">
      <c r="A338" s="3" t="str">
        <f t="shared" si="5"/>
        <v>Weitzel 15361</v>
      </c>
      <c r="B338" s="25">
        <v>707</v>
      </c>
      <c r="C338" s="25">
        <v>15361</v>
      </c>
      <c r="D338" s="28" t="s">
        <v>474</v>
      </c>
      <c r="E338" s="28" t="s">
        <v>76</v>
      </c>
      <c r="F338" s="64" t="s">
        <v>113</v>
      </c>
      <c r="G338" s="65" t="s">
        <v>757</v>
      </c>
      <c r="H338" s="28" t="s">
        <v>709</v>
      </c>
      <c r="I338" s="28" t="s">
        <v>35</v>
      </c>
      <c r="O338" s="3"/>
      <c r="P338" s="25"/>
      <c r="Q338" s="25"/>
      <c r="R338" s="28"/>
      <c r="S338" s="28"/>
      <c r="T338" s="64"/>
      <c r="U338" s="65"/>
      <c r="V338" s="28"/>
      <c r="W338" s="28"/>
    </row>
    <row r="339" spans="1:23" x14ac:dyDescent="0.2">
      <c r="A339" s="3" t="str">
        <f t="shared" si="5"/>
        <v>Wenzel 15365</v>
      </c>
      <c r="B339" s="25">
        <v>89106</v>
      </c>
      <c r="C339" s="25">
        <v>15365</v>
      </c>
      <c r="D339" s="28" t="s">
        <v>541</v>
      </c>
      <c r="E339" s="28" t="s">
        <v>275</v>
      </c>
      <c r="F339" s="64" t="s">
        <v>110</v>
      </c>
      <c r="G339" s="65" t="s">
        <v>755</v>
      </c>
      <c r="H339" s="28" t="s">
        <v>721</v>
      </c>
      <c r="I339" s="28" t="s">
        <v>54</v>
      </c>
      <c r="O339" s="3"/>
      <c r="P339" s="25"/>
      <c r="Q339" s="25"/>
      <c r="R339" s="28"/>
      <c r="S339" s="28"/>
      <c r="T339" s="64"/>
      <c r="U339" s="65"/>
      <c r="V339" s="28"/>
      <c r="W339" s="28"/>
    </row>
    <row r="340" spans="1:23" x14ac:dyDescent="0.2">
      <c r="A340" s="3" t="str">
        <f t="shared" si="5"/>
        <v>Wiesner 15375</v>
      </c>
      <c r="B340" s="25"/>
      <c r="C340" s="25">
        <v>15375</v>
      </c>
      <c r="D340" s="28" t="s">
        <v>220</v>
      </c>
      <c r="E340" s="28" t="s">
        <v>221</v>
      </c>
      <c r="F340" s="64" t="s">
        <v>113</v>
      </c>
      <c r="G340" s="65" t="s">
        <v>756</v>
      </c>
      <c r="H340" s="28" t="s">
        <v>689</v>
      </c>
      <c r="I340" s="28" t="s">
        <v>53</v>
      </c>
      <c r="O340" s="3"/>
      <c r="P340" s="25"/>
      <c r="Q340" s="25"/>
      <c r="R340" s="28"/>
      <c r="S340" s="28"/>
      <c r="T340" s="64"/>
      <c r="U340" s="65"/>
      <c r="V340" s="28"/>
      <c r="W340" s="28"/>
    </row>
    <row r="341" spans="1:23" x14ac:dyDescent="0.2">
      <c r="A341" s="3" t="str">
        <f t="shared" si="5"/>
        <v>Willems 15380</v>
      </c>
      <c r="B341" s="25">
        <v>39681</v>
      </c>
      <c r="C341" s="25">
        <v>15380</v>
      </c>
      <c r="D341" s="28" t="s">
        <v>355</v>
      </c>
      <c r="E341" s="28" t="s">
        <v>309</v>
      </c>
      <c r="F341" s="64" t="s">
        <v>113</v>
      </c>
      <c r="G341" s="65">
        <v>0</v>
      </c>
      <c r="H341" s="28" t="s">
        <v>699</v>
      </c>
      <c r="I341" s="28" t="s">
        <v>28</v>
      </c>
      <c r="O341" s="3"/>
      <c r="P341" s="25"/>
      <c r="Q341" s="25"/>
      <c r="R341" s="28"/>
      <c r="S341" s="28"/>
      <c r="T341" s="64"/>
      <c r="U341" s="65"/>
      <c r="V341" s="28"/>
      <c r="W341" s="28"/>
    </row>
    <row r="342" spans="1:23" x14ac:dyDescent="0.2">
      <c r="A342" s="3" t="str">
        <f t="shared" si="5"/>
        <v>Willing 15381</v>
      </c>
      <c r="B342" s="25"/>
      <c r="C342" s="25">
        <v>15381</v>
      </c>
      <c r="D342" s="28" t="s">
        <v>840</v>
      </c>
      <c r="E342" s="28" t="s">
        <v>841</v>
      </c>
      <c r="F342" s="64" t="s">
        <v>126</v>
      </c>
      <c r="G342" s="65" t="s">
        <v>760</v>
      </c>
      <c r="H342" s="28" t="s">
        <v>722</v>
      </c>
      <c r="I342" s="28" t="s">
        <v>39</v>
      </c>
      <c r="O342" s="3"/>
      <c r="P342" s="25"/>
      <c r="Q342" s="25"/>
      <c r="R342" s="28"/>
      <c r="S342" s="28"/>
      <c r="T342" s="64"/>
      <c r="U342" s="65"/>
      <c r="V342" s="28"/>
      <c r="W342" s="28"/>
    </row>
    <row r="343" spans="1:23" x14ac:dyDescent="0.2">
      <c r="A343" s="3" t="str">
        <f t="shared" si="5"/>
        <v>Wolf 15392</v>
      </c>
      <c r="B343" s="25">
        <v>708</v>
      </c>
      <c r="C343" s="25">
        <v>15392</v>
      </c>
      <c r="D343" s="28" t="s">
        <v>151</v>
      </c>
      <c r="E343" s="28" t="s">
        <v>475</v>
      </c>
      <c r="F343" s="64" t="s">
        <v>133</v>
      </c>
      <c r="G343" s="65" t="s">
        <v>759</v>
      </c>
      <c r="H343" s="28" t="s">
        <v>709</v>
      </c>
      <c r="I343" s="28" t="s">
        <v>35</v>
      </c>
      <c r="O343" s="3"/>
      <c r="P343" s="25"/>
      <c r="Q343" s="25"/>
      <c r="R343" s="28"/>
      <c r="S343" s="28"/>
      <c r="T343" s="64"/>
      <c r="U343" s="65"/>
      <c r="V343" s="28"/>
      <c r="W343" s="28"/>
    </row>
    <row r="344" spans="1:23" x14ac:dyDescent="0.2">
      <c r="A344" s="3" t="str">
        <f t="shared" si="5"/>
        <v>Reckemeier 15398</v>
      </c>
      <c r="B344" s="25">
        <v>27905</v>
      </c>
      <c r="C344" s="25">
        <v>15398</v>
      </c>
      <c r="D344" s="28" t="s">
        <v>245</v>
      </c>
      <c r="E344" s="28" t="s">
        <v>82</v>
      </c>
      <c r="F344" s="64" t="s">
        <v>137</v>
      </c>
      <c r="G344" s="65" t="s">
        <v>757</v>
      </c>
      <c r="H344" s="28" t="s">
        <v>690</v>
      </c>
      <c r="I344" s="28" t="s">
        <v>24</v>
      </c>
      <c r="O344" s="3"/>
      <c r="P344" s="25"/>
      <c r="Q344" s="25"/>
      <c r="R344" s="28"/>
      <c r="S344" s="28"/>
      <c r="T344" s="64"/>
      <c r="U344" s="65"/>
      <c r="V344" s="28"/>
      <c r="W344" s="28"/>
    </row>
    <row r="345" spans="1:23" x14ac:dyDescent="0.2">
      <c r="A345" s="3" t="str">
        <f t="shared" si="5"/>
        <v>Yowell 15408</v>
      </c>
      <c r="B345" s="25">
        <v>709</v>
      </c>
      <c r="C345" s="25">
        <v>15408</v>
      </c>
      <c r="D345" s="28" t="s">
        <v>477</v>
      </c>
      <c r="E345" s="28" t="s">
        <v>478</v>
      </c>
      <c r="F345" s="64" t="s">
        <v>126</v>
      </c>
      <c r="G345" s="65"/>
      <c r="H345" s="28" t="s">
        <v>709</v>
      </c>
      <c r="I345" s="28" t="s">
        <v>35</v>
      </c>
      <c r="O345" s="3"/>
      <c r="P345" s="25"/>
      <c r="Q345" s="25"/>
      <c r="R345" s="28"/>
      <c r="S345" s="28"/>
      <c r="T345" s="64"/>
      <c r="U345" s="65"/>
      <c r="V345" s="28"/>
      <c r="W345" s="28"/>
    </row>
    <row r="346" spans="1:23" x14ac:dyDescent="0.2">
      <c r="A346" s="3" t="str">
        <f t="shared" si="5"/>
        <v>Zabel 15410</v>
      </c>
      <c r="B346" s="25"/>
      <c r="C346" s="25">
        <v>15410</v>
      </c>
      <c r="D346" s="28" t="s">
        <v>1100</v>
      </c>
      <c r="E346" s="28" t="s">
        <v>132</v>
      </c>
      <c r="F346" s="64" t="s">
        <v>133</v>
      </c>
      <c r="G346" s="65" t="s">
        <v>756</v>
      </c>
      <c r="H346" s="28" t="s">
        <v>714</v>
      </c>
      <c r="I346" s="28" t="s">
        <v>54</v>
      </c>
      <c r="O346" s="3"/>
      <c r="P346" s="25"/>
      <c r="Q346" s="25"/>
      <c r="R346" s="28"/>
      <c r="S346" s="28"/>
      <c r="T346" s="64"/>
      <c r="U346" s="65"/>
      <c r="V346" s="28"/>
      <c r="W346" s="28"/>
    </row>
    <row r="347" spans="1:23" x14ac:dyDescent="0.2">
      <c r="A347" s="3" t="str">
        <f t="shared" si="5"/>
        <v>Zabelt 15411</v>
      </c>
      <c r="B347" s="25"/>
      <c r="C347" s="25">
        <v>15411</v>
      </c>
      <c r="D347" s="28" t="s">
        <v>414</v>
      </c>
      <c r="E347" s="28" t="s">
        <v>347</v>
      </c>
      <c r="F347" s="64" t="s">
        <v>113</v>
      </c>
      <c r="G347" s="65" t="s">
        <v>755</v>
      </c>
      <c r="H347" s="28" t="s">
        <v>25</v>
      </c>
      <c r="I347" s="28" t="s">
        <v>25</v>
      </c>
      <c r="O347" s="3"/>
      <c r="P347" s="25"/>
      <c r="Q347" s="25"/>
      <c r="R347" s="28"/>
      <c r="S347" s="28"/>
      <c r="T347" s="64"/>
      <c r="U347" s="65"/>
      <c r="V347" s="28"/>
      <c r="W347" s="28"/>
    </row>
    <row r="348" spans="1:23" x14ac:dyDescent="0.2">
      <c r="A348" s="3" t="str">
        <f t="shared" si="5"/>
        <v>Zuhl 15431</v>
      </c>
      <c r="B348" s="25">
        <v>1038</v>
      </c>
      <c r="C348" s="25">
        <v>15431</v>
      </c>
      <c r="D348" s="28" t="s">
        <v>842</v>
      </c>
      <c r="E348" s="28" t="s">
        <v>112</v>
      </c>
      <c r="F348" s="64" t="s">
        <v>113</v>
      </c>
      <c r="G348" s="65" t="s">
        <v>758</v>
      </c>
      <c r="H348" s="28" t="s">
        <v>691</v>
      </c>
      <c r="I348" s="28" t="s">
        <v>52</v>
      </c>
      <c r="O348" s="3"/>
      <c r="P348" s="25"/>
      <c r="Q348" s="25"/>
      <c r="R348" s="28"/>
      <c r="S348" s="28"/>
      <c r="T348" s="64"/>
      <c r="U348" s="65"/>
      <c r="V348" s="28"/>
      <c r="W348" s="28"/>
    </row>
    <row r="349" spans="1:23" x14ac:dyDescent="0.2">
      <c r="A349" s="3" t="str">
        <f t="shared" si="5"/>
        <v>Zwirnmann 15432</v>
      </c>
      <c r="B349" s="25">
        <v>106603</v>
      </c>
      <c r="C349" s="25">
        <v>15432</v>
      </c>
      <c r="D349" s="28" t="s">
        <v>546</v>
      </c>
      <c r="E349" s="28" t="s">
        <v>547</v>
      </c>
      <c r="F349" s="64" t="s">
        <v>126</v>
      </c>
      <c r="G349" s="65"/>
      <c r="H349" s="28" t="s">
        <v>722</v>
      </c>
      <c r="I349" s="28" t="s">
        <v>39</v>
      </c>
      <c r="O349" s="3"/>
      <c r="P349" s="25"/>
      <c r="Q349" s="25"/>
      <c r="R349" s="28"/>
      <c r="S349" s="28"/>
      <c r="T349" s="64"/>
      <c r="U349" s="65"/>
      <c r="V349" s="28"/>
      <c r="W349" s="28"/>
    </row>
    <row r="350" spans="1:23" x14ac:dyDescent="0.2">
      <c r="A350" s="3" t="str">
        <f t="shared" si="5"/>
        <v>Schlösser 15440</v>
      </c>
      <c r="B350" s="25">
        <v>100132</v>
      </c>
      <c r="C350" s="25">
        <v>15440</v>
      </c>
      <c r="D350" s="28" t="s">
        <v>843</v>
      </c>
      <c r="E350" s="28" t="s">
        <v>272</v>
      </c>
      <c r="F350" s="64" t="s">
        <v>113</v>
      </c>
      <c r="G350" s="65" t="s">
        <v>759</v>
      </c>
      <c r="H350" s="28" t="s">
        <v>48</v>
      </c>
      <c r="I350" s="28" t="s">
        <v>48</v>
      </c>
      <c r="O350" s="3"/>
      <c r="P350" s="25"/>
      <c r="Q350" s="25"/>
      <c r="R350" s="28"/>
      <c r="S350" s="28"/>
      <c r="T350" s="64"/>
      <c r="U350" s="65"/>
      <c r="V350" s="28"/>
      <c r="W350" s="28"/>
    </row>
    <row r="351" spans="1:23" x14ac:dyDescent="0.2">
      <c r="A351" s="3" t="str">
        <f t="shared" si="5"/>
        <v>Tanhaei-Bazkiaei 15454</v>
      </c>
      <c r="B351" s="25">
        <v>27369</v>
      </c>
      <c r="C351" s="25">
        <v>15454</v>
      </c>
      <c r="D351" s="28" t="s">
        <v>659</v>
      </c>
      <c r="E351" s="28" t="s">
        <v>660</v>
      </c>
      <c r="F351" s="64" t="s">
        <v>110</v>
      </c>
      <c r="G351" s="65"/>
      <c r="H351" s="28" t="s">
        <v>48</v>
      </c>
      <c r="I351" s="28" t="s">
        <v>48</v>
      </c>
      <c r="O351" s="3"/>
      <c r="P351" s="25"/>
      <c r="Q351" s="25"/>
      <c r="R351" s="28"/>
      <c r="S351" s="28"/>
      <c r="T351" s="64"/>
      <c r="U351" s="65"/>
      <c r="V351" s="28"/>
      <c r="W351" s="28"/>
    </row>
    <row r="352" spans="1:23" x14ac:dyDescent="0.2">
      <c r="A352" s="3" t="str">
        <f t="shared" si="5"/>
        <v>Krüger 15461</v>
      </c>
      <c r="B352" s="25">
        <v>89098</v>
      </c>
      <c r="C352" s="25">
        <v>15461</v>
      </c>
      <c r="D352" s="28" t="s">
        <v>129</v>
      </c>
      <c r="E352" s="28" t="s">
        <v>72</v>
      </c>
      <c r="F352" s="64" t="s">
        <v>110</v>
      </c>
      <c r="G352" s="65" t="s">
        <v>755</v>
      </c>
      <c r="H352" s="28" t="s">
        <v>721</v>
      </c>
      <c r="I352" s="28" t="s">
        <v>54</v>
      </c>
      <c r="O352" s="3"/>
      <c r="P352" s="25"/>
      <c r="Q352" s="25"/>
      <c r="R352" s="28"/>
      <c r="S352" s="28"/>
      <c r="T352" s="64"/>
      <c r="U352" s="65"/>
      <c r="V352" s="28"/>
      <c r="W352" s="28"/>
    </row>
    <row r="353" spans="1:23" x14ac:dyDescent="0.2">
      <c r="A353" s="3" t="str">
        <f t="shared" si="5"/>
        <v>Krüger 15462</v>
      </c>
      <c r="B353" s="25">
        <v>100474</v>
      </c>
      <c r="C353" s="25">
        <v>15462</v>
      </c>
      <c r="D353" s="28" t="s">
        <v>129</v>
      </c>
      <c r="E353" s="28" t="s">
        <v>158</v>
      </c>
      <c r="F353" s="64" t="s">
        <v>110</v>
      </c>
      <c r="G353" s="65" t="s">
        <v>755</v>
      </c>
      <c r="H353" s="28" t="s">
        <v>721</v>
      </c>
      <c r="I353" s="28" t="s">
        <v>54</v>
      </c>
      <c r="O353" s="3"/>
      <c r="P353" s="25"/>
      <c r="Q353" s="25"/>
      <c r="R353" s="28"/>
      <c r="S353" s="28"/>
      <c r="T353" s="64"/>
      <c r="U353" s="65"/>
      <c r="V353" s="28"/>
      <c r="W353" s="28"/>
    </row>
    <row r="354" spans="1:23" x14ac:dyDescent="0.2">
      <c r="A354" s="3" t="str">
        <f t="shared" si="5"/>
        <v>Schönhoff 15472</v>
      </c>
      <c r="B354" s="25">
        <v>66857</v>
      </c>
      <c r="C354" s="25">
        <v>15472</v>
      </c>
      <c r="D354" s="28" t="s">
        <v>102</v>
      </c>
      <c r="E354" s="28" t="s">
        <v>73</v>
      </c>
      <c r="F354" s="27" t="s">
        <v>113</v>
      </c>
      <c r="G354" s="72" t="s">
        <v>756</v>
      </c>
      <c r="H354" s="28" t="s">
        <v>769</v>
      </c>
      <c r="I354" s="28" t="s">
        <v>770</v>
      </c>
      <c r="O354" s="3"/>
      <c r="P354" s="25"/>
      <c r="Q354" s="25"/>
      <c r="R354" s="28"/>
      <c r="S354" s="28"/>
      <c r="T354" s="27"/>
      <c r="U354" s="72"/>
      <c r="V354" s="28"/>
      <c r="W354" s="28"/>
    </row>
    <row r="355" spans="1:23" x14ac:dyDescent="0.2">
      <c r="A355" s="3" t="str">
        <f t="shared" si="5"/>
        <v>Hentschel 15475</v>
      </c>
      <c r="B355" s="25">
        <v>67601</v>
      </c>
      <c r="C355" s="25">
        <v>15475</v>
      </c>
      <c r="D355" s="28" t="s">
        <v>913</v>
      </c>
      <c r="E355" s="28" t="s">
        <v>914</v>
      </c>
      <c r="F355" s="64" t="s">
        <v>126</v>
      </c>
      <c r="G355" s="65" t="s">
        <v>760</v>
      </c>
      <c r="H355" s="28" t="s">
        <v>722</v>
      </c>
      <c r="I355" s="28" t="s">
        <v>39</v>
      </c>
      <c r="O355" s="3"/>
      <c r="P355" s="25"/>
      <c r="Q355" s="25"/>
      <c r="R355" s="28"/>
      <c r="S355" s="28"/>
      <c r="T355" s="64"/>
      <c r="U355" s="65"/>
      <c r="V355" s="28"/>
      <c r="W355" s="28"/>
    </row>
    <row r="356" spans="1:23" x14ac:dyDescent="0.2">
      <c r="A356" s="3" t="str">
        <f t="shared" si="5"/>
        <v>Linke 15477</v>
      </c>
      <c r="B356" s="25">
        <v>146184</v>
      </c>
      <c r="C356" s="25">
        <v>15477</v>
      </c>
      <c r="D356" s="28" t="s">
        <v>1101</v>
      </c>
      <c r="E356" s="28" t="s">
        <v>136</v>
      </c>
      <c r="F356" s="64" t="s">
        <v>137</v>
      </c>
      <c r="G356" s="65">
        <v>0</v>
      </c>
      <c r="H356" s="28" t="s">
        <v>722</v>
      </c>
      <c r="I356" s="28" t="s">
        <v>39</v>
      </c>
      <c r="O356" s="3"/>
      <c r="P356" s="25"/>
      <c r="Q356" s="25"/>
      <c r="R356" s="28"/>
      <c r="S356" s="28"/>
      <c r="T356" s="64"/>
      <c r="U356" s="65"/>
      <c r="V356" s="28"/>
      <c r="W356" s="28"/>
    </row>
    <row r="357" spans="1:23" x14ac:dyDescent="0.2">
      <c r="A357" s="3" t="str">
        <f t="shared" si="5"/>
        <v>Krüger 15497</v>
      </c>
      <c r="B357" s="25">
        <v>100472</v>
      </c>
      <c r="C357" s="25">
        <v>15497</v>
      </c>
      <c r="D357" s="28" t="s">
        <v>129</v>
      </c>
      <c r="E357" s="28" t="s">
        <v>591</v>
      </c>
      <c r="F357" s="27" t="s">
        <v>110</v>
      </c>
      <c r="G357" s="72" t="s">
        <v>755</v>
      </c>
      <c r="H357" s="28" t="s">
        <v>721</v>
      </c>
      <c r="I357" s="28" t="s">
        <v>54</v>
      </c>
      <c r="O357" s="3"/>
      <c r="P357" s="25"/>
      <c r="Q357" s="25"/>
      <c r="R357" s="28"/>
      <c r="S357" s="28"/>
      <c r="T357" s="27"/>
      <c r="U357" s="72"/>
      <c r="V357" s="28"/>
      <c r="W357" s="28"/>
    </row>
    <row r="358" spans="1:23" x14ac:dyDescent="0.2">
      <c r="A358" s="3" t="str">
        <f t="shared" si="5"/>
        <v>Krüger 15499</v>
      </c>
      <c r="B358" s="25">
        <v>100474</v>
      </c>
      <c r="C358" s="25">
        <v>15499</v>
      </c>
      <c r="D358" s="28" t="s">
        <v>129</v>
      </c>
      <c r="E358" s="28" t="s">
        <v>158</v>
      </c>
      <c r="F358" s="64" t="s">
        <v>110</v>
      </c>
      <c r="G358" s="65" t="s">
        <v>757</v>
      </c>
      <c r="H358" s="28" t="s">
        <v>721</v>
      </c>
      <c r="I358" s="28" t="s">
        <v>54</v>
      </c>
      <c r="O358" s="3"/>
      <c r="P358" s="25"/>
      <c r="Q358" s="25"/>
      <c r="R358" s="28"/>
      <c r="S358" s="28"/>
      <c r="T358" s="64"/>
      <c r="U358" s="65"/>
      <c r="V358" s="28"/>
      <c r="W358" s="28"/>
    </row>
    <row r="359" spans="1:23" x14ac:dyDescent="0.2">
      <c r="A359" s="3" t="str">
        <f t="shared" si="5"/>
        <v>Hein 15520</v>
      </c>
      <c r="B359" s="25">
        <v>79845</v>
      </c>
      <c r="C359" s="25">
        <v>15520</v>
      </c>
      <c r="D359" s="28" t="s">
        <v>232</v>
      </c>
      <c r="E359" s="28" t="s">
        <v>444</v>
      </c>
      <c r="F359" s="64" t="s">
        <v>113</v>
      </c>
      <c r="G359" s="65" t="s">
        <v>755</v>
      </c>
      <c r="H359" s="28" t="s">
        <v>714</v>
      </c>
      <c r="I359" s="28" t="s">
        <v>54</v>
      </c>
      <c r="O359" s="3"/>
      <c r="P359" s="25"/>
      <c r="Q359" s="25"/>
      <c r="R359" s="28"/>
      <c r="S359" s="28"/>
      <c r="T359" s="64"/>
      <c r="U359" s="65"/>
      <c r="V359" s="28"/>
      <c r="W359" s="28"/>
    </row>
    <row r="360" spans="1:23" x14ac:dyDescent="0.2">
      <c r="A360" s="3" t="str">
        <f t="shared" si="5"/>
        <v>Arold 15530</v>
      </c>
      <c r="B360" s="25">
        <v>140</v>
      </c>
      <c r="C360" s="25">
        <v>15530</v>
      </c>
      <c r="D360" s="28" t="s">
        <v>394</v>
      </c>
      <c r="E360" s="28" t="s">
        <v>219</v>
      </c>
      <c r="F360" s="64" t="s">
        <v>113</v>
      </c>
      <c r="G360" s="65" t="s">
        <v>758</v>
      </c>
      <c r="H360" s="28" t="s">
        <v>32</v>
      </c>
      <c r="I360" s="28" t="s">
        <v>32</v>
      </c>
      <c r="O360" s="3"/>
      <c r="P360" s="25"/>
      <c r="Q360" s="25"/>
      <c r="R360" s="28"/>
      <c r="S360" s="28"/>
      <c r="T360" s="64"/>
      <c r="U360" s="65"/>
      <c r="V360" s="28"/>
      <c r="W360" s="28"/>
    </row>
    <row r="361" spans="1:23" x14ac:dyDescent="0.2">
      <c r="A361" s="3" t="str">
        <f t="shared" si="5"/>
        <v>Hartmann 15531</v>
      </c>
      <c r="B361" s="25"/>
      <c r="C361" s="25">
        <v>15531</v>
      </c>
      <c r="D361" s="28" t="s">
        <v>325</v>
      </c>
      <c r="E361" s="28" t="s">
        <v>283</v>
      </c>
      <c r="F361" s="64" t="s">
        <v>113</v>
      </c>
      <c r="G361" s="65">
        <v>0</v>
      </c>
      <c r="H361" s="28" t="s">
        <v>25</v>
      </c>
      <c r="I361" s="28" t="s">
        <v>25</v>
      </c>
      <c r="O361" s="3"/>
      <c r="P361" s="25"/>
      <c r="Q361" s="25"/>
      <c r="R361" s="28"/>
      <c r="S361" s="28"/>
      <c r="T361" s="64"/>
      <c r="U361" s="65"/>
      <c r="V361" s="28"/>
      <c r="W361" s="28"/>
    </row>
    <row r="362" spans="1:23" x14ac:dyDescent="0.2">
      <c r="A362" s="3" t="str">
        <f t="shared" si="5"/>
        <v>Rifinius 15543</v>
      </c>
      <c r="B362" s="25">
        <v>227</v>
      </c>
      <c r="C362" s="25">
        <v>15543</v>
      </c>
      <c r="D362" s="28" t="s">
        <v>247</v>
      </c>
      <c r="E362" s="28" t="s">
        <v>248</v>
      </c>
      <c r="F362" s="64" t="s">
        <v>137</v>
      </c>
      <c r="G362" s="65"/>
      <c r="H362" s="28" t="s">
        <v>709</v>
      </c>
      <c r="I362" s="28" t="s">
        <v>35</v>
      </c>
      <c r="O362" s="3"/>
      <c r="P362" s="25"/>
      <c r="Q362" s="25"/>
      <c r="R362" s="28"/>
      <c r="S362" s="28"/>
      <c r="T362" s="64"/>
      <c r="U362" s="65"/>
      <c r="V362" s="28"/>
      <c r="W362" s="28"/>
    </row>
    <row r="363" spans="1:23" x14ac:dyDescent="0.2">
      <c r="A363" s="3" t="str">
        <f t="shared" si="5"/>
        <v>Härtl 15555</v>
      </c>
      <c r="B363" s="25">
        <v>305</v>
      </c>
      <c r="C363" s="25">
        <v>15555</v>
      </c>
      <c r="D363" s="28" t="s">
        <v>505</v>
      </c>
      <c r="E363" s="28" t="s">
        <v>135</v>
      </c>
      <c r="F363" s="64" t="s">
        <v>133</v>
      </c>
      <c r="G363" s="65" t="s">
        <v>755</v>
      </c>
      <c r="H363" s="28" t="s">
        <v>714</v>
      </c>
      <c r="I363" s="28" t="s">
        <v>54</v>
      </c>
      <c r="O363" s="3"/>
      <c r="P363" s="25"/>
      <c r="Q363" s="25"/>
      <c r="R363" s="28"/>
      <c r="S363" s="28"/>
      <c r="T363" s="64"/>
      <c r="U363" s="65"/>
      <c r="V363" s="28"/>
      <c r="W363" s="28"/>
    </row>
    <row r="364" spans="1:23" x14ac:dyDescent="0.2">
      <c r="A364" s="3" t="str">
        <f t="shared" si="5"/>
        <v>Beumer 15569</v>
      </c>
      <c r="B364" s="25">
        <v>528</v>
      </c>
      <c r="C364" s="25">
        <v>15569</v>
      </c>
      <c r="D364" s="28" t="s">
        <v>899</v>
      </c>
      <c r="E364" s="28" t="s">
        <v>221</v>
      </c>
      <c r="F364" s="64" t="s">
        <v>110</v>
      </c>
      <c r="G364" s="65" t="s">
        <v>757</v>
      </c>
      <c r="H364" s="28" t="s">
        <v>721</v>
      </c>
      <c r="I364" s="28" t="s">
        <v>54</v>
      </c>
      <c r="O364" s="3"/>
      <c r="P364" s="25"/>
      <c r="Q364" s="25"/>
      <c r="R364" s="28"/>
      <c r="S364" s="28"/>
      <c r="T364" s="64"/>
      <c r="U364" s="65"/>
      <c r="V364" s="28"/>
      <c r="W364" s="28"/>
    </row>
    <row r="365" spans="1:23" x14ac:dyDescent="0.2">
      <c r="A365" s="3" t="str">
        <f t="shared" si="5"/>
        <v>Kärmer 15570</v>
      </c>
      <c r="B365" s="25">
        <v>283</v>
      </c>
      <c r="C365" s="25">
        <v>15570</v>
      </c>
      <c r="D365" s="28" t="s">
        <v>400</v>
      </c>
      <c r="E365" s="28" t="s">
        <v>201</v>
      </c>
      <c r="F365" s="64" t="s">
        <v>113</v>
      </c>
      <c r="G365" s="65" t="s">
        <v>758</v>
      </c>
      <c r="H365" s="28" t="s">
        <v>32</v>
      </c>
      <c r="I365" s="28" t="s">
        <v>32</v>
      </c>
      <c r="O365" s="3"/>
      <c r="P365" s="25"/>
      <c r="Q365" s="25"/>
      <c r="R365" s="28"/>
      <c r="S365" s="28"/>
      <c r="T365" s="64"/>
      <c r="U365" s="65"/>
      <c r="V365" s="28"/>
      <c r="W365" s="28"/>
    </row>
    <row r="366" spans="1:23" x14ac:dyDescent="0.2">
      <c r="A366" s="3" t="str">
        <f t="shared" si="5"/>
        <v>Seemann 15575</v>
      </c>
      <c r="B366" s="25">
        <v>307</v>
      </c>
      <c r="C366" s="25">
        <v>15575</v>
      </c>
      <c r="D366" s="28" t="s">
        <v>302</v>
      </c>
      <c r="E366" s="28" t="s">
        <v>173</v>
      </c>
      <c r="F366" s="64" t="s">
        <v>113</v>
      </c>
      <c r="G366" s="65" t="s">
        <v>755</v>
      </c>
      <c r="H366" s="28" t="s">
        <v>48</v>
      </c>
      <c r="I366" s="28" t="s">
        <v>48</v>
      </c>
      <c r="O366" s="3"/>
      <c r="P366" s="25"/>
      <c r="Q366" s="25"/>
      <c r="R366" s="28"/>
      <c r="S366" s="28"/>
      <c r="T366" s="64"/>
      <c r="U366" s="65"/>
      <c r="V366" s="28"/>
      <c r="W366" s="28"/>
    </row>
    <row r="367" spans="1:23" x14ac:dyDescent="0.2">
      <c r="A367" s="3" t="str">
        <f t="shared" si="5"/>
        <v>Schröder 15577</v>
      </c>
      <c r="B367" s="25">
        <v>51115</v>
      </c>
      <c r="C367" s="25">
        <v>15577</v>
      </c>
      <c r="D367" s="28" t="s">
        <v>370</v>
      </c>
      <c r="E367" s="28" t="s">
        <v>406</v>
      </c>
      <c r="F367" s="27" t="s">
        <v>113</v>
      </c>
      <c r="G367" s="97"/>
      <c r="H367" s="28" t="s">
        <v>32</v>
      </c>
      <c r="I367" s="28" t="s">
        <v>32</v>
      </c>
      <c r="O367" s="3"/>
      <c r="P367" s="25"/>
      <c r="Q367" s="25"/>
      <c r="R367" s="28"/>
      <c r="S367" s="28"/>
      <c r="T367" s="27"/>
      <c r="U367" s="97"/>
      <c r="V367" s="28"/>
      <c r="W367" s="28"/>
    </row>
    <row r="368" spans="1:23" x14ac:dyDescent="0.2">
      <c r="A368" s="3" t="str">
        <f t="shared" si="5"/>
        <v>Fischer 15578</v>
      </c>
      <c r="B368" s="25">
        <v>242</v>
      </c>
      <c r="C368" s="25">
        <v>15578</v>
      </c>
      <c r="D368" s="28" t="s">
        <v>118</v>
      </c>
      <c r="E368" s="28" t="s">
        <v>101</v>
      </c>
      <c r="F368" s="64" t="s">
        <v>113</v>
      </c>
      <c r="G368" s="65" t="s">
        <v>758</v>
      </c>
      <c r="H368" s="28" t="s">
        <v>722</v>
      </c>
      <c r="I368" s="28" t="s">
        <v>39</v>
      </c>
      <c r="O368" s="3"/>
      <c r="P368" s="25"/>
      <c r="Q368" s="25"/>
      <c r="R368" s="28"/>
      <c r="S368" s="28"/>
      <c r="T368" s="64"/>
      <c r="U368" s="65"/>
      <c r="V368" s="28"/>
      <c r="W368" s="28"/>
    </row>
    <row r="369" spans="1:23" x14ac:dyDescent="0.2">
      <c r="A369" s="3" t="str">
        <f t="shared" si="5"/>
        <v>Schulz 15579</v>
      </c>
      <c r="B369" s="25">
        <v>243</v>
      </c>
      <c r="C369" s="25">
        <v>15579</v>
      </c>
      <c r="D369" s="28" t="s">
        <v>281</v>
      </c>
      <c r="E369" s="28" t="s">
        <v>170</v>
      </c>
      <c r="F369" s="27" t="s">
        <v>113</v>
      </c>
      <c r="G369" s="72" t="s">
        <v>758</v>
      </c>
      <c r="H369" s="28" t="s">
        <v>722</v>
      </c>
      <c r="I369" s="28" t="s">
        <v>39</v>
      </c>
      <c r="O369" s="3"/>
      <c r="P369" s="25"/>
      <c r="Q369" s="25"/>
      <c r="R369" s="28"/>
      <c r="S369" s="28"/>
      <c r="T369" s="27"/>
      <c r="U369" s="72"/>
      <c r="V369" s="28"/>
      <c r="W369" s="28"/>
    </row>
    <row r="370" spans="1:23" x14ac:dyDescent="0.2">
      <c r="A370" s="3" t="str">
        <f t="shared" si="5"/>
        <v>Poller 15596</v>
      </c>
      <c r="B370" s="25">
        <v>27352</v>
      </c>
      <c r="C370" s="25">
        <v>15596</v>
      </c>
      <c r="D370" s="28" t="s">
        <v>423</v>
      </c>
      <c r="E370" s="28" t="s">
        <v>194</v>
      </c>
      <c r="F370" s="64" t="s">
        <v>110</v>
      </c>
      <c r="G370" s="65">
        <v>0</v>
      </c>
      <c r="H370" s="28" t="s">
        <v>33</v>
      </c>
      <c r="I370" s="28" t="s">
        <v>33</v>
      </c>
      <c r="O370" s="3"/>
      <c r="P370" s="25"/>
      <c r="Q370" s="25"/>
      <c r="R370" s="28"/>
      <c r="S370" s="28"/>
      <c r="T370" s="64"/>
      <c r="U370" s="65"/>
      <c r="V370" s="28"/>
      <c r="W370" s="28"/>
    </row>
    <row r="371" spans="1:23" x14ac:dyDescent="0.2">
      <c r="A371" s="3" t="str">
        <f t="shared" si="5"/>
        <v>Rott 15598</v>
      </c>
      <c r="B371" s="25">
        <v>954</v>
      </c>
      <c r="C371" s="25">
        <v>15598</v>
      </c>
      <c r="D371" s="28" t="s">
        <v>300</v>
      </c>
      <c r="E371" s="28" t="s">
        <v>301</v>
      </c>
      <c r="F371" s="64" t="s">
        <v>133</v>
      </c>
      <c r="G371" s="65" t="s">
        <v>760</v>
      </c>
      <c r="H371" s="28" t="s">
        <v>48</v>
      </c>
      <c r="I371" s="28" t="s">
        <v>48</v>
      </c>
      <c r="O371" s="3"/>
      <c r="P371" s="25"/>
      <c r="Q371" s="25"/>
      <c r="R371" s="28"/>
      <c r="S371" s="28"/>
      <c r="T371" s="64"/>
      <c r="U371" s="65"/>
      <c r="V371" s="28"/>
      <c r="W371" s="28"/>
    </row>
    <row r="372" spans="1:23" x14ac:dyDescent="0.2">
      <c r="A372" s="3" t="str">
        <f t="shared" si="5"/>
        <v>Moor 15613</v>
      </c>
      <c r="B372" s="25">
        <v>441</v>
      </c>
      <c r="C372" s="25">
        <v>15613</v>
      </c>
      <c r="D372" s="28" t="s">
        <v>366</v>
      </c>
      <c r="E372" s="28" t="s">
        <v>367</v>
      </c>
      <c r="F372" s="28" t="s">
        <v>113</v>
      </c>
      <c r="G372" s="69">
        <v>0</v>
      </c>
      <c r="H372" s="28" t="s">
        <v>700</v>
      </c>
      <c r="I372" s="28" t="s">
        <v>29</v>
      </c>
      <c r="O372" s="3"/>
      <c r="P372" s="25"/>
      <c r="Q372" s="25"/>
      <c r="R372" s="28"/>
      <c r="S372" s="28"/>
      <c r="T372" s="28"/>
      <c r="U372" s="69"/>
      <c r="V372" s="28"/>
      <c r="W372" s="28"/>
    </row>
    <row r="373" spans="1:23" x14ac:dyDescent="0.2">
      <c r="A373" s="3" t="str">
        <f t="shared" si="5"/>
        <v>Gilbert 15644</v>
      </c>
      <c r="B373" s="25">
        <v>1069</v>
      </c>
      <c r="C373" s="25">
        <v>15644</v>
      </c>
      <c r="D373" s="28" t="s">
        <v>204</v>
      </c>
      <c r="E373" s="28" t="s">
        <v>205</v>
      </c>
      <c r="F373" s="64" t="s">
        <v>133</v>
      </c>
      <c r="G373" s="65" t="s">
        <v>755</v>
      </c>
      <c r="H373" s="28" t="s">
        <v>689</v>
      </c>
      <c r="I373" s="28" t="s">
        <v>53</v>
      </c>
      <c r="O373" s="3"/>
      <c r="P373" s="25"/>
      <c r="Q373" s="25"/>
      <c r="R373" s="28"/>
      <c r="S373" s="28"/>
      <c r="T373" s="64"/>
      <c r="U373" s="65"/>
      <c r="V373" s="28"/>
      <c r="W373" s="28"/>
    </row>
    <row r="374" spans="1:23" x14ac:dyDescent="0.2">
      <c r="A374" s="3" t="str">
        <f t="shared" si="5"/>
        <v>Beyer 15646</v>
      </c>
      <c r="B374" s="25">
        <v>89296</v>
      </c>
      <c r="C374" s="25">
        <v>15646</v>
      </c>
      <c r="D374" s="28" t="s">
        <v>196</v>
      </c>
      <c r="E374" s="28" t="s">
        <v>72</v>
      </c>
      <c r="F374" s="64" t="s">
        <v>133</v>
      </c>
      <c r="G374" s="65" t="s">
        <v>755</v>
      </c>
      <c r="H374" s="28" t="s">
        <v>689</v>
      </c>
      <c r="I374" s="28" t="s">
        <v>53</v>
      </c>
      <c r="O374" s="3"/>
      <c r="P374" s="25"/>
      <c r="Q374" s="25"/>
      <c r="R374" s="28"/>
      <c r="S374" s="28"/>
      <c r="T374" s="64"/>
      <c r="U374" s="65"/>
      <c r="V374" s="28"/>
      <c r="W374" s="28"/>
    </row>
    <row r="375" spans="1:23" x14ac:dyDescent="0.2">
      <c r="A375" s="3" t="str">
        <f t="shared" si="5"/>
        <v>Greenaway 15647</v>
      </c>
      <c r="B375" s="25">
        <v>27172</v>
      </c>
      <c r="C375" s="25">
        <v>15647</v>
      </c>
      <c r="D375" s="28" t="s">
        <v>649</v>
      </c>
      <c r="E375" s="28" t="s">
        <v>650</v>
      </c>
      <c r="F375" s="64" t="s">
        <v>133</v>
      </c>
      <c r="G375" s="65" t="s">
        <v>760</v>
      </c>
      <c r="H375" s="28" t="s">
        <v>48</v>
      </c>
      <c r="I375" s="28" t="s">
        <v>48</v>
      </c>
      <c r="O375" s="3"/>
      <c r="P375" s="25"/>
      <c r="Q375" s="25"/>
      <c r="R375" s="28"/>
      <c r="S375" s="28"/>
      <c r="T375" s="64"/>
      <c r="U375" s="65"/>
      <c r="V375" s="28"/>
      <c r="W375" s="28"/>
    </row>
    <row r="376" spans="1:23" x14ac:dyDescent="0.2">
      <c r="A376" s="3" t="str">
        <f t="shared" si="5"/>
        <v>Neß 15653</v>
      </c>
      <c r="B376" s="25">
        <v>27045</v>
      </c>
      <c r="C376" s="25">
        <v>15653</v>
      </c>
      <c r="D376" s="28" t="s">
        <v>439</v>
      </c>
      <c r="E376" s="28" t="s">
        <v>219</v>
      </c>
      <c r="F376" s="64" t="s">
        <v>113</v>
      </c>
      <c r="G376" s="65" t="s">
        <v>757</v>
      </c>
      <c r="H376" s="28" t="s">
        <v>706</v>
      </c>
      <c r="I376" s="28" t="s">
        <v>34</v>
      </c>
      <c r="O376" s="3"/>
      <c r="P376" s="25"/>
      <c r="Q376" s="25"/>
      <c r="R376" s="28"/>
      <c r="S376" s="28"/>
      <c r="T376" s="64"/>
      <c r="U376" s="65"/>
      <c r="V376" s="28"/>
      <c r="W376" s="28"/>
    </row>
    <row r="377" spans="1:23" x14ac:dyDescent="0.2">
      <c r="A377" s="3" t="str">
        <f t="shared" si="5"/>
        <v>Theis-Franke 15669</v>
      </c>
      <c r="B377" s="25">
        <v>27367</v>
      </c>
      <c r="C377" s="25">
        <v>15669</v>
      </c>
      <c r="D377" s="28" t="s">
        <v>540</v>
      </c>
      <c r="E377" s="28" t="s">
        <v>378</v>
      </c>
      <c r="F377" s="27" t="s">
        <v>110</v>
      </c>
      <c r="G377" s="72" t="s">
        <v>758</v>
      </c>
      <c r="H377" s="28" t="s">
        <v>721</v>
      </c>
      <c r="I377" s="28" t="s">
        <v>54</v>
      </c>
      <c r="O377" s="3"/>
      <c r="P377" s="25"/>
      <c r="Q377" s="25"/>
      <c r="R377" s="28"/>
      <c r="S377" s="28"/>
      <c r="T377" s="27"/>
      <c r="U377" s="72"/>
      <c r="V377" s="28"/>
      <c r="W377" s="28"/>
    </row>
    <row r="378" spans="1:23" x14ac:dyDescent="0.2">
      <c r="A378" s="3" t="str">
        <f t="shared" si="5"/>
        <v>Rahner 15674</v>
      </c>
      <c r="B378" s="25">
        <v>27439</v>
      </c>
      <c r="C378" s="25">
        <v>15674</v>
      </c>
      <c r="D378" s="28" t="s">
        <v>404</v>
      </c>
      <c r="E378" s="28" t="s">
        <v>405</v>
      </c>
      <c r="F378" s="27" t="s">
        <v>110</v>
      </c>
      <c r="G378" s="97" t="s">
        <v>760</v>
      </c>
      <c r="H378" s="28" t="s">
        <v>32</v>
      </c>
      <c r="I378" s="28" t="s">
        <v>32</v>
      </c>
      <c r="O378" s="3"/>
      <c r="P378" s="25"/>
      <c r="Q378" s="25"/>
      <c r="R378" s="28"/>
      <c r="S378" s="28"/>
      <c r="T378" s="27"/>
      <c r="U378" s="97"/>
      <c r="V378" s="28"/>
      <c r="W378" s="28"/>
    </row>
    <row r="379" spans="1:23" x14ac:dyDescent="0.2">
      <c r="A379" s="3" t="str">
        <f t="shared" si="5"/>
        <v>Doffin 15675</v>
      </c>
      <c r="B379" s="25">
        <v>27440</v>
      </c>
      <c r="C379" s="25">
        <v>15675</v>
      </c>
      <c r="D379" s="28" t="s">
        <v>396</v>
      </c>
      <c r="E379" s="28" t="s">
        <v>259</v>
      </c>
      <c r="F379" s="64" t="s">
        <v>133</v>
      </c>
      <c r="G379" s="65" t="s">
        <v>755</v>
      </c>
      <c r="H379" s="28" t="s">
        <v>32</v>
      </c>
      <c r="I379" s="28" t="s">
        <v>32</v>
      </c>
      <c r="O379" s="3"/>
      <c r="P379" s="25"/>
      <c r="Q379" s="25"/>
      <c r="R379" s="28"/>
      <c r="S379" s="28"/>
      <c r="T379" s="64"/>
      <c r="U379" s="65"/>
      <c r="V379" s="28"/>
      <c r="W379" s="28"/>
    </row>
    <row r="380" spans="1:23" x14ac:dyDescent="0.2">
      <c r="A380" s="3" t="str">
        <f t="shared" si="5"/>
        <v>Rabenseifner 15679</v>
      </c>
      <c r="B380" s="25">
        <v>27291</v>
      </c>
      <c r="C380" s="25">
        <v>15679</v>
      </c>
      <c r="D380" s="28" t="s">
        <v>316</v>
      </c>
      <c r="E380" s="28" t="s">
        <v>317</v>
      </c>
      <c r="F380" s="64" t="s">
        <v>113</v>
      </c>
      <c r="G380" s="65" t="s">
        <v>757</v>
      </c>
      <c r="H380" s="28" t="s">
        <v>696</v>
      </c>
      <c r="I380" s="28" t="s">
        <v>50</v>
      </c>
      <c r="O380" s="3"/>
      <c r="P380" s="25"/>
      <c r="Q380" s="25"/>
      <c r="R380" s="28"/>
      <c r="S380" s="28"/>
      <c r="T380" s="64"/>
      <c r="U380" s="65"/>
      <c r="V380" s="28"/>
      <c r="W380" s="28"/>
    </row>
    <row r="381" spans="1:23" x14ac:dyDescent="0.2">
      <c r="A381" s="3" t="str">
        <f t="shared" si="5"/>
        <v>Becker 15686</v>
      </c>
      <c r="B381" s="25">
        <v>27492</v>
      </c>
      <c r="C381" s="25">
        <v>15686</v>
      </c>
      <c r="D381" s="28" t="s">
        <v>178</v>
      </c>
      <c r="E381" s="28" t="s">
        <v>179</v>
      </c>
      <c r="F381" s="64" t="s">
        <v>110</v>
      </c>
      <c r="G381" s="65" t="s">
        <v>755</v>
      </c>
      <c r="H381" s="28" t="s">
        <v>688</v>
      </c>
      <c r="I381" s="28" t="s">
        <v>23</v>
      </c>
      <c r="O381" s="3"/>
      <c r="P381" s="25"/>
      <c r="Q381" s="25"/>
      <c r="R381" s="28"/>
      <c r="S381" s="28"/>
      <c r="T381" s="64"/>
      <c r="U381" s="65"/>
      <c r="V381" s="28"/>
      <c r="W381" s="28"/>
    </row>
    <row r="382" spans="1:23" x14ac:dyDescent="0.2">
      <c r="A382" s="3" t="str">
        <f t="shared" si="5"/>
        <v>Herling 15698</v>
      </c>
      <c r="B382" s="25">
        <v>39201</v>
      </c>
      <c r="C382" s="25">
        <v>15698</v>
      </c>
      <c r="D382" s="28" t="s">
        <v>163</v>
      </c>
      <c r="E382" s="28" t="s">
        <v>91</v>
      </c>
      <c r="F382" s="64" t="s">
        <v>110</v>
      </c>
      <c r="G382" s="65" t="s">
        <v>759</v>
      </c>
      <c r="H382" s="28" t="s">
        <v>687</v>
      </c>
      <c r="I382" s="28" t="s">
        <v>22</v>
      </c>
      <c r="O382" s="3"/>
      <c r="P382" s="25"/>
      <c r="Q382" s="25"/>
      <c r="R382" s="28"/>
      <c r="S382" s="28"/>
      <c r="T382" s="64"/>
      <c r="U382" s="65"/>
      <c r="V382" s="28"/>
      <c r="W382" s="28"/>
    </row>
    <row r="383" spans="1:23" x14ac:dyDescent="0.2">
      <c r="A383" s="3" t="str">
        <f t="shared" si="5"/>
        <v>Vogt 15699</v>
      </c>
      <c r="B383" s="25">
        <v>27785</v>
      </c>
      <c r="C383" s="25">
        <v>15699</v>
      </c>
      <c r="D383" s="28" t="s">
        <v>320</v>
      </c>
      <c r="E383" s="28" t="s">
        <v>76</v>
      </c>
      <c r="F383" s="64" t="s">
        <v>110</v>
      </c>
      <c r="G383" s="65" t="s">
        <v>755</v>
      </c>
      <c r="H383" s="28" t="s">
        <v>732</v>
      </c>
      <c r="I383" s="28" t="s">
        <v>47</v>
      </c>
      <c r="O383" s="3"/>
      <c r="P383" s="25"/>
      <c r="Q383" s="25"/>
      <c r="R383" s="28"/>
      <c r="S383" s="28"/>
      <c r="T383" s="64"/>
      <c r="U383" s="65"/>
      <c r="V383" s="28"/>
      <c r="W383" s="28"/>
    </row>
    <row r="384" spans="1:23" x14ac:dyDescent="0.2">
      <c r="A384" s="3" t="str">
        <f t="shared" si="5"/>
        <v>Schnellbacher 15703</v>
      </c>
      <c r="B384" s="25">
        <v>27466</v>
      </c>
      <c r="C384" s="25">
        <v>15703</v>
      </c>
      <c r="D384" s="28" t="s">
        <v>143</v>
      </c>
      <c r="E384" s="28" t="s">
        <v>140</v>
      </c>
      <c r="F384" s="64" t="s">
        <v>133</v>
      </c>
      <c r="G384" s="65" t="s">
        <v>755</v>
      </c>
      <c r="H384" s="28" t="s">
        <v>686</v>
      </c>
      <c r="I384" s="28" t="s">
        <v>21</v>
      </c>
      <c r="O384" s="3"/>
      <c r="P384" s="25"/>
      <c r="Q384" s="25"/>
      <c r="R384" s="28"/>
      <c r="S384" s="28"/>
      <c r="T384" s="64"/>
      <c r="U384" s="65"/>
      <c r="V384" s="28"/>
      <c r="W384" s="28"/>
    </row>
    <row r="385" spans="1:23" x14ac:dyDescent="0.2">
      <c r="A385" s="3" t="str">
        <f t="shared" si="5"/>
        <v>Biskoping 15704</v>
      </c>
      <c r="B385" s="25">
        <v>27456</v>
      </c>
      <c r="C385" s="25">
        <v>15704</v>
      </c>
      <c r="D385" s="28" t="s">
        <v>197</v>
      </c>
      <c r="E385" s="28" t="s">
        <v>198</v>
      </c>
      <c r="F385" s="64" t="s">
        <v>110</v>
      </c>
      <c r="G385" s="65" t="s">
        <v>755</v>
      </c>
      <c r="H385" s="28" t="s">
        <v>689</v>
      </c>
      <c r="I385" s="28" t="s">
        <v>53</v>
      </c>
      <c r="O385" s="3"/>
      <c r="P385" s="25"/>
      <c r="Q385" s="25"/>
      <c r="R385" s="28"/>
      <c r="S385" s="28"/>
      <c r="T385" s="64"/>
      <c r="U385" s="65"/>
      <c r="V385" s="28"/>
      <c r="W385" s="28"/>
    </row>
    <row r="386" spans="1:23" x14ac:dyDescent="0.2">
      <c r="A386" s="3" t="str">
        <f t="shared" si="5"/>
        <v>Hübner 15705</v>
      </c>
      <c r="B386" s="25">
        <v>27815</v>
      </c>
      <c r="C386" s="25">
        <v>15705</v>
      </c>
      <c r="D386" s="28" t="s">
        <v>358</v>
      </c>
      <c r="E386" s="28" t="s">
        <v>359</v>
      </c>
      <c r="F386" s="27" t="s">
        <v>113</v>
      </c>
      <c r="G386" s="72" t="s">
        <v>756</v>
      </c>
      <c r="H386" s="28" t="s">
        <v>25</v>
      </c>
      <c r="I386" s="28" t="s">
        <v>25</v>
      </c>
      <c r="O386" s="3"/>
      <c r="P386" s="25"/>
      <c r="Q386" s="25"/>
      <c r="R386" s="28"/>
      <c r="S386" s="28"/>
      <c r="T386" s="27"/>
      <c r="U386" s="72"/>
      <c r="V386" s="28"/>
      <c r="W386" s="28"/>
    </row>
    <row r="387" spans="1:23" x14ac:dyDescent="0.2">
      <c r="A387" s="3" t="str">
        <f t="shared" ref="A387:A450" si="6">D387&amp;" "&amp;C387</f>
        <v>Drabe 15709</v>
      </c>
      <c r="B387" s="25">
        <v>27701</v>
      </c>
      <c r="C387" s="25">
        <v>15709</v>
      </c>
      <c r="D387" s="28" t="s">
        <v>103</v>
      </c>
      <c r="E387" s="28" t="s">
        <v>83</v>
      </c>
      <c r="F387" s="64" t="s">
        <v>113</v>
      </c>
      <c r="G387" s="65" t="s">
        <v>755</v>
      </c>
      <c r="H387" s="28" t="s">
        <v>732</v>
      </c>
      <c r="I387" s="28" t="s">
        <v>47</v>
      </c>
      <c r="O387" s="3"/>
      <c r="P387" s="25"/>
      <c r="Q387" s="25"/>
      <c r="R387" s="28"/>
      <c r="S387" s="28"/>
      <c r="T387" s="64"/>
      <c r="U387" s="65"/>
      <c r="V387" s="28"/>
      <c r="W387" s="28"/>
    </row>
    <row r="388" spans="1:23" x14ac:dyDescent="0.2">
      <c r="A388" s="3" t="str">
        <f t="shared" si="6"/>
        <v>Bartossek 15714</v>
      </c>
      <c r="B388" s="25">
        <v>27813</v>
      </c>
      <c r="C388" s="25">
        <v>15714</v>
      </c>
      <c r="D388" s="28" t="s">
        <v>548</v>
      </c>
      <c r="E388" s="28" t="s">
        <v>140</v>
      </c>
      <c r="F388" s="64" t="s">
        <v>110</v>
      </c>
      <c r="G388" s="65" t="s">
        <v>760</v>
      </c>
      <c r="H388" s="28" t="s">
        <v>723</v>
      </c>
      <c r="I388" s="28" t="s">
        <v>40</v>
      </c>
      <c r="O388" s="3"/>
      <c r="P388" s="25"/>
      <c r="Q388" s="25"/>
      <c r="R388" s="28"/>
      <c r="S388" s="28"/>
      <c r="T388" s="64"/>
      <c r="U388" s="65"/>
      <c r="V388" s="28"/>
      <c r="W388" s="28"/>
    </row>
    <row r="389" spans="1:23" x14ac:dyDescent="0.2">
      <c r="A389" s="3" t="str">
        <f t="shared" si="6"/>
        <v>Bauer 15717</v>
      </c>
      <c r="B389" s="25">
        <v>27841</v>
      </c>
      <c r="C389" s="25">
        <v>15717</v>
      </c>
      <c r="D389" s="28" t="s">
        <v>104</v>
      </c>
      <c r="E389" s="28" t="s">
        <v>105</v>
      </c>
      <c r="F389" s="64" t="s">
        <v>126</v>
      </c>
      <c r="G389" s="65" t="s">
        <v>760</v>
      </c>
      <c r="H389" s="28" t="s">
        <v>769</v>
      </c>
      <c r="I389" s="28" t="s">
        <v>770</v>
      </c>
      <c r="O389" s="3"/>
      <c r="P389" s="25"/>
      <c r="Q389" s="25"/>
      <c r="R389" s="28"/>
      <c r="S389" s="28"/>
      <c r="T389" s="64"/>
      <c r="U389" s="65"/>
      <c r="V389" s="28"/>
      <c r="W389" s="28"/>
    </row>
    <row r="390" spans="1:23" x14ac:dyDescent="0.2">
      <c r="A390" s="3" t="str">
        <f t="shared" si="6"/>
        <v>Berz 15725</v>
      </c>
      <c r="B390" s="25">
        <v>27998</v>
      </c>
      <c r="C390" s="25">
        <v>15725</v>
      </c>
      <c r="D390" s="28" t="s">
        <v>549</v>
      </c>
      <c r="E390" s="28" t="s">
        <v>259</v>
      </c>
      <c r="F390" s="27" t="s">
        <v>110</v>
      </c>
      <c r="G390" s="72" t="s">
        <v>760</v>
      </c>
      <c r="H390" s="28" t="s">
        <v>723</v>
      </c>
      <c r="I390" s="28" t="s">
        <v>40</v>
      </c>
      <c r="O390" s="3"/>
      <c r="P390" s="25"/>
      <c r="Q390" s="25"/>
      <c r="R390" s="28"/>
      <c r="S390" s="28"/>
      <c r="T390" s="27"/>
      <c r="U390" s="72"/>
      <c r="V390" s="28"/>
      <c r="W390" s="28"/>
    </row>
    <row r="391" spans="1:23" x14ac:dyDescent="0.2">
      <c r="A391" s="3" t="str">
        <f t="shared" si="6"/>
        <v>Diehl 15731</v>
      </c>
      <c r="B391" s="25">
        <v>39309</v>
      </c>
      <c r="C391" s="25">
        <v>15731</v>
      </c>
      <c r="D391" s="26" t="s">
        <v>114</v>
      </c>
      <c r="E391" s="26" t="s">
        <v>115</v>
      </c>
      <c r="F391" s="27" t="s">
        <v>113</v>
      </c>
      <c r="G391" s="97" t="s">
        <v>755</v>
      </c>
      <c r="H391" s="27" t="s">
        <v>686</v>
      </c>
      <c r="I391" s="27" t="s">
        <v>21</v>
      </c>
      <c r="O391" s="3"/>
      <c r="P391" s="25"/>
      <c r="Q391" s="25"/>
      <c r="R391" s="26"/>
      <c r="S391" s="26"/>
      <c r="T391" s="27"/>
      <c r="U391" s="97"/>
      <c r="V391" s="27"/>
      <c r="W391" s="27"/>
    </row>
    <row r="392" spans="1:23" x14ac:dyDescent="0.2">
      <c r="A392" s="3" t="str">
        <f t="shared" si="6"/>
        <v>Heßler 15740</v>
      </c>
      <c r="B392" s="25">
        <v>144499</v>
      </c>
      <c r="C392" s="25">
        <v>15740</v>
      </c>
      <c r="D392" s="28" t="s">
        <v>1102</v>
      </c>
      <c r="E392" s="28" t="s">
        <v>272</v>
      </c>
      <c r="F392" s="64" t="s">
        <v>155</v>
      </c>
      <c r="G392" s="65"/>
      <c r="H392" s="28" t="s">
        <v>48</v>
      </c>
      <c r="I392" s="28" t="s">
        <v>48</v>
      </c>
      <c r="O392" s="3"/>
      <c r="P392" s="25"/>
      <c r="Q392" s="25"/>
      <c r="R392" s="28"/>
      <c r="S392" s="28"/>
      <c r="T392" s="64"/>
      <c r="U392" s="65"/>
      <c r="V392" s="28"/>
      <c r="W392" s="28"/>
    </row>
    <row r="393" spans="1:23" x14ac:dyDescent="0.2">
      <c r="A393" s="3" t="str">
        <f t="shared" si="6"/>
        <v>Wilson 15741</v>
      </c>
      <c r="B393" s="25">
        <v>40023</v>
      </c>
      <c r="C393" s="25">
        <v>15741</v>
      </c>
      <c r="D393" s="28" t="s">
        <v>149</v>
      </c>
      <c r="E393" s="28" t="s">
        <v>150</v>
      </c>
      <c r="F393" s="64" t="s">
        <v>113</v>
      </c>
      <c r="G393" s="65">
        <v>0</v>
      </c>
      <c r="H393" s="28" t="s">
        <v>686</v>
      </c>
      <c r="I393" s="28" t="s">
        <v>21</v>
      </c>
      <c r="O393" s="3"/>
      <c r="P393" s="25"/>
      <c r="Q393" s="25"/>
      <c r="R393" s="28"/>
      <c r="S393" s="28"/>
      <c r="T393" s="64"/>
      <c r="U393" s="65"/>
      <c r="V393" s="28"/>
      <c r="W393" s="28"/>
    </row>
    <row r="394" spans="1:23" x14ac:dyDescent="0.2">
      <c r="A394" s="3" t="str">
        <f t="shared" si="6"/>
        <v>Mader 15754</v>
      </c>
      <c r="B394" s="25">
        <v>40056</v>
      </c>
      <c r="C394" s="25">
        <v>15754</v>
      </c>
      <c r="D394" s="28" t="s">
        <v>401</v>
      </c>
      <c r="E394" s="28" t="s">
        <v>412</v>
      </c>
      <c r="F394" s="64" t="s">
        <v>155</v>
      </c>
      <c r="G394" s="65" t="s">
        <v>758</v>
      </c>
      <c r="H394" s="28" t="s">
        <v>730</v>
      </c>
      <c r="I394" s="28" t="s">
        <v>46</v>
      </c>
      <c r="O394" s="3"/>
      <c r="P394" s="25"/>
      <c r="Q394" s="25"/>
      <c r="R394" s="28"/>
      <c r="S394" s="28"/>
      <c r="T394" s="64"/>
      <c r="U394" s="65"/>
      <c r="V394" s="28"/>
      <c r="W394" s="28"/>
    </row>
    <row r="395" spans="1:23" x14ac:dyDescent="0.2">
      <c r="A395" s="3" t="str">
        <f t="shared" si="6"/>
        <v>Wolf 15757</v>
      </c>
      <c r="B395" s="25">
        <v>40181</v>
      </c>
      <c r="C395" s="25">
        <v>15757</v>
      </c>
      <c r="D395" s="28" t="s">
        <v>151</v>
      </c>
      <c r="E395" s="28" t="s">
        <v>109</v>
      </c>
      <c r="F395" s="64" t="s">
        <v>126</v>
      </c>
      <c r="G395" s="65" t="s">
        <v>755</v>
      </c>
      <c r="H395" s="28" t="s">
        <v>686</v>
      </c>
      <c r="I395" s="28" t="s">
        <v>21</v>
      </c>
      <c r="O395" s="3"/>
      <c r="P395" s="25"/>
      <c r="Q395" s="25"/>
      <c r="R395" s="28"/>
      <c r="S395" s="28"/>
      <c r="T395" s="64"/>
      <c r="U395" s="65"/>
      <c r="V395" s="28"/>
      <c r="W395" s="28"/>
    </row>
    <row r="396" spans="1:23" x14ac:dyDescent="0.2">
      <c r="A396" s="3" t="str">
        <f t="shared" si="6"/>
        <v>Stolz 15758</v>
      </c>
      <c r="B396" s="25">
        <v>39537</v>
      </c>
      <c r="C396" s="25">
        <v>15758</v>
      </c>
      <c r="D396" s="28" t="s">
        <v>175</v>
      </c>
      <c r="E396" s="28" t="s">
        <v>138</v>
      </c>
      <c r="F396" s="64" t="s">
        <v>110</v>
      </c>
      <c r="G396" s="65" t="s">
        <v>755</v>
      </c>
      <c r="H396" s="28" t="s">
        <v>687</v>
      </c>
      <c r="I396" s="28" t="s">
        <v>22</v>
      </c>
      <c r="O396" s="3"/>
      <c r="P396" s="25"/>
      <c r="Q396" s="25"/>
      <c r="R396" s="28"/>
      <c r="S396" s="28"/>
      <c r="T396" s="64"/>
      <c r="U396" s="65"/>
      <c r="V396" s="28"/>
      <c r="W396" s="28"/>
    </row>
    <row r="397" spans="1:23" x14ac:dyDescent="0.2">
      <c r="A397" s="3" t="str">
        <f t="shared" si="6"/>
        <v>Fritzjus 15762</v>
      </c>
      <c r="B397" s="25">
        <v>39347</v>
      </c>
      <c r="C397" s="25">
        <v>15762</v>
      </c>
      <c r="D397" s="28" t="s">
        <v>202</v>
      </c>
      <c r="E397" s="28" t="s">
        <v>203</v>
      </c>
      <c r="F397" s="64" t="s">
        <v>137</v>
      </c>
      <c r="G397" s="65" t="s">
        <v>758</v>
      </c>
      <c r="H397" s="28" t="s">
        <v>45</v>
      </c>
      <c r="I397" s="28" t="s">
        <v>45</v>
      </c>
      <c r="O397" s="3"/>
      <c r="P397" s="25"/>
      <c r="Q397" s="25"/>
      <c r="R397" s="28"/>
      <c r="S397" s="28"/>
      <c r="T397" s="64"/>
      <c r="U397" s="65"/>
      <c r="V397" s="28"/>
      <c r="W397" s="28"/>
    </row>
    <row r="398" spans="1:23" x14ac:dyDescent="0.2">
      <c r="A398" s="3" t="str">
        <f t="shared" si="6"/>
        <v>Löschnig 15764</v>
      </c>
      <c r="B398" s="25"/>
      <c r="C398" s="25">
        <v>15764</v>
      </c>
      <c r="D398" s="28" t="s">
        <v>844</v>
      </c>
      <c r="E398" s="28" t="s">
        <v>122</v>
      </c>
      <c r="F398" s="64" t="s">
        <v>113</v>
      </c>
      <c r="G398" s="65" t="s">
        <v>760</v>
      </c>
      <c r="H398" s="28" t="s">
        <v>730</v>
      </c>
      <c r="I398" s="28" t="s">
        <v>46</v>
      </c>
      <c r="O398" s="3"/>
      <c r="P398" s="25"/>
      <c r="Q398" s="25"/>
      <c r="R398" s="28"/>
      <c r="S398" s="28"/>
      <c r="T398" s="64"/>
      <c r="U398" s="65"/>
      <c r="V398" s="28"/>
      <c r="W398" s="28"/>
    </row>
    <row r="399" spans="1:23" x14ac:dyDescent="0.2">
      <c r="A399" s="3" t="str">
        <f t="shared" si="6"/>
        <v>Wiederhold 15766</v>
      </c>
      <c r="B399" s="25">
        <v>39421</v>
      </c>
      <c r="C399" s="25">
        <v>15766</v>
      </c>
      <c r="D399" s="28" t="s">
        <v>253</v>
      </c>
      <c r="E399" s="28" t="s">
        <v>81</v>
      </c>
      <c r="F399" s="64" t="s">
        <v>113</v>
      </c>
      <c r="G399" s="65">
        <v>0</v>
      </c>
      <c r="H399" s="28" t="s">
        <v>33</v>
      </c>
      <c r="I399" s="28" t="s">
        <v>33</v>
      </c>
      <c r="O399" s="3"/>
      <c r="P399" s="25"/>
      <c r="Q399" s="25"/>
      <c r="R399" s="28"/>
      <c r="S399" s="28"/>
      <c r="T399" s="64"/>
      <c r="U399" s="65"/>
      <c r="V399" s="28"/>
      <c r="W399" s="28"/>
    </row>
    <row r="400" spans="1:23" x14ac:dyDescent="0.2">
      <c r="A400" s="3" t="str">
        <f t="shared" si="6"/>
        <v>Krämer 15768</v>
      </c>
      <c r="B400" s="25">
        <v>39642</v>
      </c>
      <c r="C400" s="25">
        <v>15768</v>
      </c>
      <c r="D400" s="28" t="s">
        <v>851</v>
      </c>
      <c r="E400" s="28" t="s">
        <v>85</v>
      </c>
      <c r="F400" s="64" t="s">
        <v>113</v>
      </c>
      <c r="G400" s="65" t="s">
        <v>757</v>
      </c>
      <c r="H400" s="28" t="s">
        <v>1003</v>
      </c>
      <c r="I400" s="28" t="s">
        <v>1002</v>
      </c>
      <c r="O400" s="3"/>
      <c r="P400" s="25"/>
      <c r="Q400" s="25"/>
      <c r="R400" s="28"/>
      <c r="S400" s="28"/>
      <c r="T400" s="64"/>
      <c r="U400" s="65"/>
      <c r="V400" s="28"/>
      <c r="W400" s="28"/>
    </row>
    <row r="401" spans="1:23" x14ac:dyDescent="0.2">
      <c r="A401" s="3" t="str">
        <f t="shared" si="6"/>
        <v>Pohl 15769</v>
      </c>
      <c r="B401" s="25">
        <v>39409</v>
      </c>
      <c r="C401" s="25">
        <v>15769</v>
      </c>
      <c r="D401" s="28" t="s">
        <v>466</v>
      </c>
      <c r="E401" s="28" t="s">
        <v>467</v>
      </c>
      <c r="F401" s="64" t="s">
        <v>137</v>
      </c>
      <c r="G401" s="65" t="s">
        <v>757</v>
      </c>
      <c r="H401" s="28" t="s">
        <v>709</v>
      </c>
      <c r="I401" s="28" t="s">
        <v>35</v>
      </c>
      <c r="O401" s="3"/>
      <c r="P401" s="25"/>
      <c r="Q401" s="25"/>
      <c r="R401" s="28"/>
      <c r="S401" s="28"/>
      <c r="T401" s="64"/>
      <c r="U401" s="65"/>
      <c r="V401" s="28"/>
      <c r="W401" s="28"/>
    </row>
    <row r="402" spans="1:23" x14ac:dyDescent="0.2">
      <c r="A402" s="3" t="str">
        <f t="shared" si="6"/>
        <v>Völker 15772</v>
      </c>
      <c r="B402" s="25">
        <v>39542</v>
      </c>
      <c r="C402" s="25">
        <v>15772</v>
      </c>
      <c r="D402" s="28" t="s">
        <v>597</v>
      </c>
      <c r="E402" s="28" t="s">
        <v>598</v>
      </c>
      <c r="F402" s="64" t="s">
        <v>133</v>
      </c>
      <c r="G402" s="65" t="s">
        <v>755</v>
      </c>
      <c r="H402" s="28" t="s">
        <v>702</v>
      </c>
      <c r="I402" s="28" t="s">
        <v>30</v>
      </c>
      <c r="O402" s="3"/>
      <c r="P402" s="25"/>
      <c r="Q402" s="25"/>
      <c r="R402" s="28"/>
      <c r="S402" s="28"/>
      <c r="T402" s="64"/>
      <c r="U402" s="65"/>
      <c r="V402" s="28"/>
      <c r="W402" s="28"/>
    </row>
    <row r="403" spans="1:23" x14ac:dyDescent="0.2">
      <c r="A403" s="3" t="str">
        <f t="shared" si="6"/>
        <v>Machura 15782</v>
      </c>
      <c r="B403" s="25">
        <v>39635</v>
      </c>
      <c r="C403" s="25">
        <v>15782</v>
      </c>
      <c r="D403" s="28" t="s">
        <v>635</v>
      </c>
      <c r="E403" s="28" t="s">
        <v>286</v>
      </c>
      <c r="F403" s="64" t="s">
        <v>137</v>
      </c>
      <c r="G403" s="65" t="s">
        <v>758</v>
      </c>
      <c r="H403" s="28" t="s">
        <v>732</v>
      </c>
      <c r="I403" s="28" t="s">
        <v>47</v>
      </c>
      <c r="O403" s="3"/>
      <c r="P403" s="25"/>
      <c r="Q403" s="25"/>
      <c r="R403" s="28"/>
      <c r="S403" s="28"/>
      <c r="T403" s="64"/>
      <c r="U403" s="65"/>
      <c r="V403" s="28"/>
      <c r="W403" s="28"/>
    </row>
    <row r="404" spans="1:23" x14ac:dyDescent="0.2">
      <c r="A404" s="3" t="str">
        <f t="shared" si="6"/>
        <v>Machura 15783</v>
      </c>
      <c r="B404" s="25">
        <v>39637</v>
      </c>
      <c r="C404" s="25">
        <v>15783</v>
      </c>
      <c r="D404" s="28" t="s">
        <v>635</v>
      </c>
      <c r="E404" s="28" t="s">
        <v>636</v>
      </c>
      <c r="F404" s="64" t="s">
        <v>113</v>
      </c>
      <c r="G404" s="65" t="s">
        <v>756</v>
      </c>
      <c r="H404" s="28" t="s">
        <v>732</v>
      </c>
      <c r="I404" s="28" t="s">
        <v>47</v>
      </c>
      <c r="O404" s="3"/>
      <c r="P404" s="25"/>
      <c r="Q404" s="25"/>
      <c r="R404" s="28"/>
      <c r="S404" s="28"/>
      <c r="T404" s="64"/>
      <c r="U404" s="65"/>
      <c r="V404" s="28"/>
      <c r="W404" s="28"/>
    </row>
    <row r="405" spans="1:23" x14ac:dyDescent="0.2">
      <c r="A405" s="3" t="str">
        <f t="shared" si="6"/>
        <v>Cussler 15784</v>
      </c>
      <c r="B405" s="25">
        <v>39634</v>
      </c>
      <c r="C405" s="25">
        <v>15784</v>
      </c>
      <c r="D405" s="28" t="s">
        <v>622</v>
      </c>
      <c r="E405" s="28" t="s">
        <v>115</v>
      </c>
      <c r="F405" s="64" t="s">
        <v>126</v>
      </c>
      <c r="G405" s="65" t="s">
        <v>759</v>
      </c>
      <c r="H405" s="28" t="s">
        <v>732</v>
      </c>
      <c r="I405" s="28" t="s">
        <v>47</v>
      </c>
      <c r="O405" s="3"/>
      <c r="P405" s="25"/>
      <c r="Q405" s="25"/>
      <c r="R405" s="28"/>
      <c r="S405" s="28"/>
      <c r="T405" s="64"/>
      <c r="U405" s="65"/>
      <c r="V405" s="28"/>
      <c r="W405" s="28"/>
    </row>
    <row r="406" spans="1:23" x14ac:dyDescent="0.2">
      <c r="A406" s="3" t="str">
        <f t="shared" si="6"/>
        <v>Kimbell 15792</v>
      </c>
      <c r="B406" s="25">
        <v>51130</v>
      </c>
      <c r="C406" s="25">
        <v>15792</v>
      </c>
      <c r="D406" s="28" t="s">
        <v>381</v>
      </c>
      <c r="E406" s="28" t="s">
        <v>158</v>
      </c>
      <c r="F406" s="64" t="s">
        <v>113</v>
      </c>
      <c r="G406" s="65" t="s">
        <v>755</v>
      </c>
      <c r="H406" s="28" t="s">
        <v>702</v>
      </c>
      <c r="I406" s="28" t="s">
        <v>30</v>
      </c>
      <c r="O406" s="3"/>
      <c r="P406" s="25"/>
      <c r="Q406" s="25"/>
      <c r="R406" s="28"/>
      <c r="S406" s="28"/>
      <c r="T406" s="64"/>
      <c r="U406" s="65"/>
      <c r="V406" s="28"/>
      <c r="W406" s="28"/>
    </row>
    <row r="407" spans="1:23" x14ac:dyDescent="0.2">
      <c r="A407" s="3" t="str">
        <f t="shared" si="6"/>
        <v>Leonhardt 15793</v>
      </c>
      <c r="B407" s="25">
        <v>51110</v>
      </c>
      <c r="C407" s="25">
        <v>15793</v>
      </c>
      <c r="D407" s="30" t="s">
        <v>331</v>
      </c>
      <c r="E407" s="31" t="s">
        <v>332</v>
      </c>
      <c r="F407" s="64" t="s">
        <v>113</v>
      </c>
      <c r="G407" s="65" t="s">
        <v>758</v>
      </c>
      <c r="H407" s="31" t="s">
        <v>51</v>
      </c>
      <c r="I407" s="31" t="s">
        <v>51</v>
      </c>
      <c r="O407" s="3"/>
      <c r="P407" s="25"/>
      <c r="Q407" s="25"/>
      <c r="R407" s="30"/>
      <c r="S407" s="31"/>
      <c r="T407" s="64"/>
      <c r="U407" s="65"/>
      <c r="V407" s="31"/>
      <c r="W407" s="31"/>
    </row>
    <row r="408" spans="1:23" x14ac:dyDescent="0.2">
      <c r="A408" s="3" t="str">
        <f t="shared" si="6"/>
        <v>Wright 15795</v>
      </c>
      <c r="B408" s="25">
        <v>51108</v>
      </c>
      <c r="C408" s="25">
        <v>15795</v>
      </c>
      <c r="D408" s="28" t="s">
        <v>341</v>
      </c>
      <c r="E408" s="28" t="s">
        <v>79</v>
      </c>
      <c r="F408" s="64" t="s">
        <v>110</v>
      </c>
      <c r="G408" s="65" t="s">
        <v>755</v>
      </c>
      <c r="H408" s="28" t="s">
        <v>51</v>
      </c>
      <c r="I408" s="28" t="s">
        <v>51</v>
      </c>
      <c r="O408" s="3"/>
      <c r="P408" s="25"/>
      <c r="Q408" s="25"/>
      <c r="R408" s="28"/>
      <c r="S408" s="28"/>
      <c r="T408" s="64"/>
      <c r="U408" s="65"/>
      <c r="V408" s="28"/>
      <c r="W408" s="28"/>
    </row>
    <row r="409" spans="1:23" x14ac:dyDescent="0.2">
      <c r="A409" s="3" t="str">
        <f t="shared" si="6"/>
        <v>Wright 15796</v>
      </c>
      <c r="B409" s="25">
        <v>51109</v>
      </c>
      <c r="C409" s="25">
        <v>15796</v>
      </c>
      <c r="D409" s="28" t="s">
        <v>341</v>
      </c>
      <c r="E409" s="28" t="s">
        <v>207</v>
      </c>
      <c r="F409" s="64" t="s">
        <v>110</v>
      </c>
      <c r="G409" s="65" t="s">
        <v>755</v>
      </c>
      <c r="H409" s="28" t="s">
        <v>51</v>
      </c>
      <c r="I409" s="28" t="s">
        <v>51</v>
      </c>
      <c r="O409" s="3"/>
      <c r="P409" s="25"/>
      <c r="Q409" s="25"/>
      <c r="R409" s="28"/>
      <c r="S409" s="28"/>
      <c r="T409" s="64"/>
      <c r="U409" s="65"/>
      <c r="V409" s="28"/>
      <c r="W409" s="28"/>
    </row>
    <row r="410" spans="1:23" x14ac:dyDescent="0.2">
      <c r="A410" s="3" t="str">
        <f t="shared" si="6"/>
        <v>Haase 15803</v>
      </c>
      <c r="B410" s="25">
        <v>51192</v>
      </c>
      <c r="C410" s="25">
        <v>15803</v>
      </c>
      <c r="D410" s="28" t="s">
        <v>399</v>
      </c>
      <c r="E410" s="28" t="s">
        <v>376</v>
      </c>
      <c r="F410" s="64" t="s">
        <v>133</v>
      </c>
      <c r="G410" s="65" t="s">
        <v>755</v>
      </c>
      <c r="H410" s="28" t="s">
        <v>32</v>
      </c>
      <c r="I410" s="28" t="s">
        <v>32</v>
      </c>
      <c r="O410" s="3"/>
      <c r="P410" s="25"/>
      <c r="Q410" s="25"/>
      <c r="R410" s="28"/>
      <c r="S410" s="28"/>
      <c r="T410" s="64"/>
      <c r="U410" s="65"/>
      <c r="V410" s="28"/>
      <c r="W410" s="28"/>
    </row>
    <row r="411" spans="1:23" x14ac:dyDescent="0.2">
      <c r="A411" s="3" t="str">
        <f t="shared" si="6"/>
        <v>Flick 15804</v>
      </c>
      <c r="B411" s="25">
        <v>51196</v>
      </c>
      <c r="C411" s="25">
        <v>15804</v>
      </c>
      <c r="D411" s="28" t="s">
        <v>434</v>
      </c>
      <c r="E411" s="28" t="s">
        <v>435</v>
      </c>
      <c r="F411" s="64" t="s">
        <v>110</v>
      </c>
      <c r="G411" s="65"/>
      <c r="H411" s="28" t="s">
        <v>706</v>
      </c>
      <c r="I411" s="28" t="s">
        <v>34</v>
      </c>
      <c r="O411" s="3"/>
      <c r="P411" s="25"/>
      <c r="Q411" s="25"/>
      <c r="R411" s="28"/>
      <c r="S411" s="28"/>
      <c r="T411" s="64"/>
      <c r="U411" s="65"/>
      <c r="V411" s="28"/>
      <c r="W411" s="28"/>
    </row>
    <row r="412" spans="1:23" x14ac:dyDescent="0.2">
      <c r="A412" s="3" t="str">
        <f t="shared" si="6"/>
        <v>Heuckeroth 15810</v>
      </c>
      <c r="B412" s="25">
        <v>51233</v>
      </c>
      <c r="C412" s="25">
        <v>15810</v>
      </c>
      <c r="D412" s="28" t="s">
        <v>453</v>
      </c>
      <c r="E412" s="28" t="s">
        <v>454</v>
      </c>
      <c r="F412" s="64" t="s">
        <v>155</v>
      </c>
      <c r="G412" s="65" t="s">
        <v>757</v>
      </c>
      <c r="H412" s="28" t="s">
        <v>730</v>
      </c>
      <c r="I412" s="28" t="s">
        <v>46</v>
      </c>
      <c r="O412" s="3"/>
      <c r="P412" s="25"/>
      <c r="Q412" s="25"/>
      <c r="R412" s="28"/>
      <c r="S412" s="28"/>
      <c r="T412" s="64"/>
      <c r="U412" s="65"/>
      <c r="V412" s="28"/>
      <c r="W412" s="28"/>
    </row>
    <row r="413" spans="1:23" x14ac:dyDescent="0.2">
      <c r="A413" s="3" t="str">
        <f t="shared" si="6"/>
        <v>Hakin 15813</v>
      </c>
      <c r="B413" s="25">
        <v>51304</v>
      </c>
      <c r="C413" s="25">
        <v>15813</v>
      </c>
      <c r="D413" s="28" t="s">
        <v>450</v>
      </c>
      <c r="E413" s="28" t="s">
        <v>451</v>
      </c>
      <c r="F413" s="64" t="s">
        <v>113</v>
      </c>
      <c r="G413" s="65" t="s">
        <v>757</v>
      </c>
      <c r="H413" s="28" t="s">
        <v>709</v>
      </c>
      <c r="I413" s="28" t="s">
        <v>35</v>
      </c>
      <c r="O413" s="3"/>
      <c r="P413" s="25"/>
      <c r="Q413" s="25"/>
      <c r="R413" s="28"/>
      <c r="S413" s="28"/>
      <c r="T413" s="64"/>
      <c r="U413" s="65"/>
      <c r="V413" s="28"/>
      <c r="W413" s="28"/>
    </row>
    <row r="414" spans="1:23" x14ac:dyDescent="0.2">
      <c r="A414" s="3" t="str">
        <f t="shared" si="6"/>
        <v>Bikowski 15816</v>
      </c>
      <c r="B414" s="25">
        <v>39785</v>
      </c>
      <c r="C414" s="25">
        <v>15816</v>
      </c>
      <c r="D414" s="28" t="s">
        <v>845</v>
      </c>
      <c r="E414" s="28" t="s">
        <v>154</v>
      </c>
      <c r="F414" s="64" t="s">
        <v>113</v>
      </c>
      <c r="G414" s="65"/>
      <c r="H414" s="28" t="s">
        <v>687</v>
      </c>
      <c r="I414" s="28" t="s">
        <v>22</v>
      </c>
      <c r="O414" s="3"/>
      <c r="P414" s="25"/>
      <c r="Q414" s="25"/>
      <c r="R414" s="28"/>
      <c r="S414" s="28"/>
      <c r="T414" s="64"/>
      <c r="U414" s="65"/>
      <c r="V414" s="28"/>
      <c r="W414" s="28"/>
    </row>
    <row r="415" spans="1:23" x14ac:dyDescent="0.2">
      <c r="A415" s="3" t="str">
        <f t="shared" si="6"/>
        <v>Bott 15823</v>
      </c>
      <c r="B415" s="25">
        <v>51453</v>
      </c>
      <c r="C415" s="25">
        <v>15823</v>
      </c>
      <c r="D415" s="28" t="s">
        <v>157</v>
      </c>
      <c r="E415" s="28" t="s">
        <v>497</v>
      </c>
      <c r="F415" s="64" t="s">
        <v>133</v>
      </c>
      <c r="G415" s="65" t="s">
        <v>755</v>
      </c>
      <c r="H415" s="28" t="s">
        <v>730</v>
      </c>
      <c r="I415" s="28" t="s">
        <v>46</v>
      </c>
      <c r="O415" s="3"/>
      <c r="P415" s="25"/>
      <c r="Q415" s="25"/>
      <c r="R415" s="28"/>
      <c r="S415" s="28"/>
      <c r="T415" s="64"/>
      <c r="U415" s="65"/>
      <c r="V415" s="28"/>
      <c r="W415" s="28"/>
    </row>
    <row r="416" spans="1:23" x14ac:dyDescent="0.2">
      <c r="A416" s="3" t="str">
        <f t="shared" si="6"/>
        <v>Pietzsch 15824</v>
      </c>
      <c r="B416" s="25">
        <v>51617</v>
      </c>
      <c r="C416" s="25">
        <v>15824</v>
      </c>
      <c r="D416" s="28" t="s">
        <v>618</v>
      </c>
      <c r="E416" s="28" t="s">
        <v>437</v>
      </c>
      <c r="F416" s="64" t="s">
        <v>110</v>
      </c>
      <c r="G416" s="65" t="s">
        <v>755</v>
      </c>
      <c r="H416" s="28" t="s">
        <v>730</v>
      </c>
      <c r="I416" s="28" t="s">
        <v>46</v>
      </c>
      <c r="O416" s="3"/>
      <c r="P416" s="25"/>
      <c r="Q416" s="25"/>
      <c r="R416" s="28"/>
      <c r="S416" s="28"/>
      <c r="T416" s="64"/>
      <c r="U416" s="65"/>
      <c r="V416" s="28"/>
      <c r="W416" s="28"/>
    </row>
    <row r="417" spans="1:23" x14ac:dyDescent="0.2">
      <c r="A417" s="3" t="str">
        <f t="shared" si="6"/>
        <v>Rousselange 15825</v>
      </c>
      <c r="B417" s="25">
        <v>51616</v>
      </c>
      <c r="C417" s="25">
        <v>15825</v>
      </c>
      <c r="D417" s="28" t="s">
        <v>440</v>
      </c>
      <c r="E417" s="28" t="s">
        <v>260</v>
      </c>
      <c r="F417" s="64" t="s">
        <v>113</v>
      </c>
      <c r="G417" s="65" t="s">
        <v>756</v>
      </c>
      <c r="H417" s="28" t="s">
        <v>714</v>
      </c>
      <c r="I417" s="28" t="s">
        <v>54</v>
      </c>
      <c r="O417" s="3"/>
      <c r="P417" s="25"/>
      <c r="Q417" s="25"/>
      <c r="R417" s="28"/>
      <c r="S417" s="28"/>
      <c r="T417" s="64"/>
      <c r="U417" s="65"/>
      <c r="V417" s="28"/>
      <c r="W417" s="28"/>
    </row>
    <row r="418" spans="1:23" x14ac:dyDescent="0.2">
      <c r="A418" s="3" t="str">
        <f t="shared" si="6"/>
        <v>Gertenbach 15827</v>
      </c>
      <c r="B418" s="25">
        <v>51483</v>
      </c>
      <c r="C418" s="25">
        <v>15827</v>
      </c>
      <c r="D418" s="28" t="s">
        <v>648</v>
      </c>
      <c r="E418" s="28" t="s">
        <v>106</v>
      </c>
      <c r="F418" s="64" t="s">
        <v>126</v>
      </c>
      <c r="G418" s="65" t="s">
        <v>755</v>
      </c>
      <c r="H418" s="28" t="s">
        <v>48</v>
      </c>
      <c r="I418" s="28" t="s">
        <v>48</v>
      </c>
      <c r="O418" s="3"/>
      <c r="P418" s="25"/>
      <c r="Q418" s="25"/>
      <c r="R418" s="28"/>
      <c r="S418" s="28"/>
      <c r="T418" s="64"/>
      <c r="U418" s="65"/>
      <c r="V418" s="28"/>
      <c r="W418" s="28"/>
    </row>
    <row r="419" spans="1:23" x14ac:dyDescent="0.2">
      <c r="A419" s="3" t="str">
        <f t="shared" si="6"/>
        <v>Hein 15833</v>
      </c>
      <c r="B419" s="25">
        <v>51625</v>
      </c>
      <c r="C419" s="25">
        <v>15833</v>
      </c>
      <c r="D419" s="28" t="s">
        <v>232</v>
      </c>
      <c r="E419" s="28" t="s">
        <v>233</v>
      </c>
      <c r="F419" s="64" t="s">
        <v>113</v>
      </c>
      <c r="G419" s="65"/>
      <c r="H419" s="28" t="s">
        <v>690</v>
      </c>
      <c r="I419" s="28" t="s">
        <v>24</v>
      </c>
      <c r="O419" s="3"/>
      <c r="P419" s="25"/>
      <c r="Q419" s="25"/>
      <c r="R419" s="28"/>
      <c r="S419" s="28"/>
      <c r="T419" s="64"/>
      <c r="U419" s="65"/>
      <c r="V419" s="28"/>
      <c r="W419" s="28"/>
    </row>
    <row r="420" spans="1:23" x14ac:dyDescent="0.2">
      <c r="A420" s="3" t="str">
        <f t="shared" si="6"/>
        <v>Heeg 15834</v>
      </c>
      <c r="B420" s="25">
        <v>51626</v>
      </c>
      <c r="C420" s="25">
        <v>15834</v>
      </c>
      <c r="D420" s="28" t="s">
        <v>228</v>
      </c>
      <c r="E420" s="28" t="s">
        <v>229</v>
      </c>
      <c r="F420" s="64" t="s">
        <v>113</v>
      </c>
      <c r="G420" s="65" t="s">
        <v>758</v>
      </c>
      <c r="H420" s="28" t="s">
        <v>690</v>
      </c>
      <c r="I420" s="28" t="s">
        <v>24</v>
      </c>
      <c r="O420" s="3"/>
      <c r="P420" s="25"/>
      <c r="Q420" s="25"/>
      <c r="R420" s="28"/>
      <c r="S420" s="28"/>
      <c r="T420" s="64"/>
      <c r="U420" s="65"/>
      <c r="V420" s="28"/>
      <c r="W420" s="28"/>
    </row>
    <row r="421" spans="1:23" x14ac:dyDescent="0.2">
      <c r="A421" s="3" t="str">
        <f t="shared" si="6"/>
        <v>Reich 15837</v>
      </c>
      <c r="B421" s="25">
        <v>51681</v>
      </c>
      <c r="C421" s="25">
        <v>15837</v>
      </c>
      <c r="D421" s="28" t="s">
        <v>337</v>
      </c>
      <c r="E421" s="28" t="s">
        <v>158</v>
      </c>
      <c r="F421" s="64" t="s">
        <v>110</v>
      </c>
      <c r="G421" s="65" t="s">
        <v>758</v>
      </c>
      <c r="H421" s="28" t="s">
        <v>51</v>
      </c>
      <c r="I421" s="28" t="s">
        <v>51</v>
      </c>
      <c r="O421" s="3"/>
      <c r="P421" s="25"/>
      <c r="Q421" s="25"/>
      <c r="R421" s="28"/>
      <c r="S421" s="28"/>
      <c r="T421" s="64"/>
      <c r="U421" s="65"/>
      <c r="V421" s="28"/>
      <c r="W421" s="28"/>
    </row>
    <row r="422" spans="1:23" x14ac:dyDescent="0.2">
      <c r="A422" s="3" t="str">
        <f t="shared" si="6"/>
        <v>Stephan 15842</v>
      </c>
      <c r="B422" s="25">
        <v>51900</v>
      </c>
      <c r="C422" s="25">
        <v>15842</v>
      </c>
      <c r="D422" s="28" t="s">
        <v>122</v>
      </c>
      <c r="E422" s="28" t="s">
        <v>539</v>
      </c>
      <c r="F422" s="27" t="s">
        <v>113</v>
      </c>
      <c r="G422" s="72"/>
      <c r="H422" s="28" t="s">
        <v>721</v>
      </c>
      <c r="I422" s="28" t="s">
        <v>54</v>
      </c>
      <c r="O422" s="3"/>
      <c r="P422" s="25"/>
      <c r="Q422" s="25"/>
      <c r="R422" s="28"/>
      <c r="S422" s="28"/>
      <c r="T422" s="27"/>
      <c r="U422" s="72"/>
      <c r="V422" s="28"/>
      <c r="W422" s="28"/>
    </row>
    <row r="423" spans="1:23" x14ac:dyDescent="0.2">
      <c r="A423" s="3" t="str">
        <f t="shared" si="6"/>
        <v>Kohle 15845</v>
      </c>
      <c r="B423" s="25">
        <v>51913</v>
      </c>
      <c r="C423" s="25">
        <v>15845</v>
      </c>
      <c r="D423" s="28" t="s">
        <v>127</v>
      </c>
      <c r="E423" s="28" t="s">
        <v>128</v>
      </c>
      <c r="F423" s="64" t="s">
        <v>126</v>
      </c>
      <c r="G423" s="65" t="s">
        <v>760</v>
      </c>
      <c r="H423" s="28" t="s">
        <v>686</v>
      </c>
      <c r="I423" s="28" t="s">
        <v>21</v>
      </c>
      <c r="O423" s="3"/>
      <c r="P423" s="25"/>
      <c r="Q423" s="25"/>
      <c r="R423" s="28"/>
      <c r="S423" s="28"/>
      <c r="T423" s="64"/>
      <c r="U423" s="65"/>
      <c r="V423" s="28"/>
      <c r="W423" s="28"/>
    </row>
    <row r="424" spans="1:23" x14ac:dyDescent="0.2">
      <c r="A424" s="3" t="str">
        <f t="shared" si="6"/>
        <v>Widuckel 15849</v>
      </c>
      <c r="B424" s="25">
        <v>51887</v>
      </c>
      <c r="C424" s="25">
        <v>15849</v>
      </c>
      <c r="D424" s="28" t="s">
        <v>284</v>
      </c>
      <c r="E424" s="28" t="s">
        <v>285</v>
      </c>
      <c r="F424" s="64" t="s">
        <v>113</v>
      </c>
      <c r="G424" s="65" t="s">
        <v>758</v>
      </c>
      <c r="H424" s="28" t="s">
        <v>691</v>
      </c>
      <c r="I424" s="28" t="s">
        <v>52</v>
      </c>
      <c r="O424" s="3"/>
      <c r="P424" s="25"/>
      <c r="Q424" s="25"/>
      <c r="R424" s="28"/>
      <c r="S424" s="28"/>
      <c r="T424" s="64"/>
      <c r="U424" s="65"/>
      <c r="V424" s="28"/>
      <c r="W424" s="28"/>
    </row>
    <row r="425" spans="1:23" x14ac:dyDescent="0.2">
      <c r="A425" s="3" t="str">
        <f t="shared" si="6"/>
        <v>Malow 15859</v>
      </c>
      <c r="B425" s="25">
        <v>51970</v>
      </c>
      <c r="C425" s="25">
        <v>15859</v>
      </c>
      <c r="D425" s="28" t="s">
        <v>403</v>
      </c>
      <c r="E425" s="28" t="s">
        <v>233</v>
      </c>
      <c r="F425" s="64" t="s">
        <v>110</v>
      </c>
      <c r="G425" s="65" t="s">
        <v>758</v>
      </c>
      <c r="H425" s="28" t="s">
        <v>32</v>
      </c>
      <c r="I425" s="28" t="s">
        <v>32</v>
      </c>
      <c r="O425" s="3"/>
      <c r="P425" s="25"/>
      <c r="Q425" s="25"/>
      <c r="R425" s="28"/>
      <c r="S425" s="28"/>
      <c r="T425" s="64"/>
      <c r="U425" s="65"/>
      <c r="V425" s="28"/>
      <c r="W425" s="28"/>
    </row>
    <row r="426" spans="1:23" x14ac:dyDescent="0.2">
      <c r="A426" s="3" t="str">
        <f t="shared" si="6"/>
        <v>Herbert 15861</v>
      </c>
      <c r="B426" s="25">
        <v>51956</v>
      </c>
      <c r="C426" s="25">
        <v>15861</v>
      </c>
      <c r="D426" s="28" t="s">
        <v>230</v>
      </c>
      <c r="E426" s="28" t="s">
        <v>140</v>
      </c>
      <c r="F426" s="27" t="s">
        <v>110</v>
      </c>
      <c r="G426" s="72" t="s">
        <v>760</v>
      </c>
      <c r="H426" s="28" t="s">
        <v>721</v>
      </c>
      <c r="I426" s="28" t="s">
        <v>54</v>
      </c>
      <c r="O426" s="3"/>
      <c r="P426" s="25"/>
      <c r="Q426" s="25"/>
      <c r="R426" s="28"/>
      <c r="S426" s="28"/>
      <c r="T426" s="27"/>
      <c r="U426" s="72"/>
      <c r="V426" s="28"/>
      <c r="W426" s="28"/>
    </row>
    <row r="427" spans="1:23" x14ac:dyDescent="0.2">
      <c r="A427" s="3" t="str">
        <f t="shared" si="6"/>
        <v>Zuhl 15864</v>
      </c>
      <c r="B427" s="25">
        <v>51676</v>
      </c>
      <c r="C427" s="25">
        <v>15864</v>
      </c>
      <c r="D427" s="28" t="s">
        <v>842</v>
      </c>
      <c r="E427" s="28" t="s">
        <v>846</v>
      </c>
      <c r="F427" s="64" t="s">
        <v>137</v>
      </c>
      <c r="G427" s="65" t="s">
        <v>755</v>
      </c>
      <c r="H427" s="28" t="s">
        <v>691</v>
      </c>
      <c r="I427" s="28" t="s">
        <v>52</v>
      </c>
      <c r="O427" s="3"/>
      <c r="P427" s="25"/>
      <c r="Q427" s="25"/>
      <c r="R427" s="28"/>
      <c r="S427" s="28"/>
      <c r="T427" s="64"/>
      <c r="U427" s="65"/>
      <c r="V427" s="28"/>
      <c r="W427" s="28"/>
    </row>
    <row r="428" spans="1:23" x14ac:dyDescent="0.2">
      <c r="A428" s="3" t="str">
        <f t="shared" si="6"/>
        <v>Schulz 15865</v>
      </c>
      <c r="B428" s="25">
        <v>51323</v>
      </c>
      <c r="C428" s="25">
        <v>15865</v>
      </c>
      <c r="D428" s="28" t="s">
        <v>281</v>
      </c>
      <c r="E428" s="28" t="s">
        <v>82</v>
      </c>
      <c r="F428" s="64" t="s">
        <v>110</v>
      </c>
      <c r="G428" s="65" t="s">
        <v>755</v>
      </c>
      <c r="H428" s="28" t="s">
        <v>691</v>
      </c>
      <c r="I428" s="28" t="s">
        <v>52</v>
      </c>
      <c r="O428" s="3"/>
      <c r="P428" s="25"/>
      <c r="Q428" s="25"/>
      <c r="R428" s="28"/>
      <c r="S428" s="28"/>
      <c r="T428" s="64"/>
      <c r="U428" s="65"/>
      <c r="V428" s="28"/>
      <c r="W428" s="28"/>
    </row>
    <row r="429" spans="1:23" x14ac:dyDescent="0.2">
      <c r="A429" s="3" t="str">
        <f t="shared" si="6"/>
        <v>Mand 15876</v>
      </c>
      <c r="B429" s="25">
        <v>51275</v>
      </c>
      <c r="C429" s="25">
        <v>15876</v>
      </c>
      <c r="D429" s="28" t="s">
        <v>364</v>
      </c>
      <c r="E429" s="28" t="s">
        <v>365</v>
      </c>
      <c r="F429" s="64" t="s">
        <v>110</v>
      </c>
      <c r="G429" s="65" t="s">
        <v>755</v>
      </c>
      <c r="H429" s="28" t="s">
        <v>700</v>
      </c>
      <c r="I429" s="28" t="s">
        <v>29</v>
      </c>
      <c r="O429" s="3"/>
      <c r="P429" s="25"/>
      <c r="Q429" s="25"/>
      <c r="R429" s="28"/>
      <c r="S429" s="28"/>
      <c r="T429" s="64"/>
      <c r="U429" s="65"/>
      <c r="V429" s="28"/>
      <c r="W429" s="28"/>
    </row>
    <row r="430" spans="1:23" x14ac:dyDescent="0.2">
      <c r="A430" s="3" t="str">
        <f t="shared" si="6"/>
        <v>Holzwarth 15877</v>
      </c>
      <c r="B430" s="25">
        <v>52035</v>
      </c>
      <c r="C430" s="25">
        <v>15877</v>
      </c>
      <c r="D430" s="28" t="s">
        <v>552</v>
      </c>
      <c r="E430" s="28" t="s">
        <v>170</v>
      </c>
      <c r="F430" s="64" t="s">
        <v>113</v>
      </c>
      <c r="G430" s="65" t="s">
        <v>755</v>
      </c>
      <c r="H430" s="28" t="s">
        <v>723</v>
      </c>
      <c r="I430" s="28" t="s">
        <v>40</v>
      </c>
      <c r="O430" s="3"/>
      <c r="P430" s="25"/>
      <c r="Q430" s="25"/>
      <c r="R430" s="28"/>
      <c r="S430" s="28"/>
      <c r="T430" s="64"/>
      <c r="U430" s="65"/>
      <c r="V430" s="28"/>
      <c r="W430" s="28"/>
    </row>
    <row r="431" spans="1:23" x14ac:dyDescent="0.2">
      <c r="A431" s="3" t="str">
        <f t="shared" si="6"/>
        <v>Ress 15880</v>
      </c>
      <c r="B431" s="25">
        <v>52059</v>
      </c>
      <c r="C431" s="25">
        <v>15880</v>
      </c>
      <c r="D431" s="28" t="s">
        <v>583</v>
      </c>
      <c r="E431" s="28" t="s">
        <v>73</v>
      </c>
      <c r="F431" s="64" t="s">
        <v>110</v>
      </c>
      <c r="G431" s="65" t="s">
        <v>755</v>
      </c>
      <c r="H431" s="28" t="s">
        <v>725</v>
      </c>
      <c r="I431" s="28" t="s">
        <v>43</v>
      </c>
      <c r="O431" s="3"/>
      <c r="P431" s="25"/>
      <c r="Q431" s="25"/>
      <c r="R431" s="28"/>
      <c r="S431" s="28"/>
      <c r="T431" s="64"/>
      <c r="U431" s="65"/>
      <c r="V431" s="28"/>
      <c r="W431" s="28"/>
    </row>
    <row r="432" spans="1:23" x14ac:dyDescent="0.2">
      <c r="A432" s="3" t="str">
        <f t="shared" si="6"/>
        <v>Hassenpflug 15881</v>
      </c>
      <c r="B432" s="25">
        <v>52056</v>
      </c>
      <c r="C432" s="25">
        <v>15881</v>
      </c>
      <c r="D432" s="28" t="s">
        <v>664</v>
      </c>
      <c r="E432" s="28" t="s">
        <v>161</v>
      </c>
      <c r="F432" s="64" t="s">
        <v>113</v>
      </c>
      <c r="G432" s="65" t="s">
        <v>755</v>
      </c>
      <c r="H432" s="28" t="s">
        <v>709</v>
      </c>
      <c r="I432" s="28" t="s">
        <v>35</v>
      </c>
      <c r="O432" s="3"/>
      <c r="P432" s="25"/>
      <c r="Q432" s="25"/>
      <c r="R432" s="28"/>
      <c r="S432" s="28"/>
      <c r="T432" s="64"/>
      <c r="U432" s="65"/>
      <c r="V432" s="28"/>
      <c r="W432" s="28"/>
    </row>
    <row r="433" spans="1:23" x14ac:dyDescent="0.2">
      <c r="A433" s="3" t="str">
        <f t="shared" si="6"/>
        <v>Hochhaus 15885</v>
      </c>
      <c r="B433" s="25">
        <v>66767</v>
      </c>
      <c r="C433" s="25">
        <v>15885</v>
      </c>
      <c r="D433" s="28" t="s">
        <v>665</v>
      </c>
      <c r="E433" s="28" t="s">
        <v>667</v>
      </c>
      <c r="F433" s="64" t="s">
        <v>110</v>
      </c>
      <c r="G433" s="65" t="s">
        <v>755</v>
      </c>
      <c r="H433" s="28" t="s">
        <v>732</v>
      </c>
      <c r="I433" s="28" t="s">
        <v>47</v>
      </c>
      <c r="O433" s="3"/>
      <c r="P433" s="25"/>
      <c r="Q433" s="25"/>
      <c r="R433" s="28"/>
      <c r="S433" s="28"/>
      <c r="T433" s="64"/>
      <c r="U433" s="65"/>
      <c r="V433" s="28"/>
      <c r="W433" s="28"/>
    </row>
    <row r="434" spans="1:23" x14ac:dyDescent="0.2">
      <c r="A434" s="3" t="str">
        <f t="shared" si="6"/>
        <v>Bertsch 15890</v>
      </c>
      <c r="B434" s="25">
        <v>67177</v>
      </c>
      <c r="C434" s="25">
        <v>15890</v>
      </c>
      <c r="D434" s="28" t="s">
        <v>640</v>
      </c>
      <c r="E434" s="28" t="s">
        <v>349</v>
      </c>
      <c r="F434" s="64" t="s">
        <v>133</v>
      </c>
      <c r="G434" s="65" t="s">
        <v>760</v>
      </c>
      <c r="H434" s="28" t="s">
        <v>689</v>
      </c>
      <c r="I434" s="28" t="s">
        <v>53</v>
      </c>
      <c r="O434" s="3"/>
      <c r="P434" s="25"/>
      <c r="Q434" s="25"/>
      <c r="R434" s="28"/>
      <c r="S434" s="28"/>
      <c r="T434" s="64"/>
      <c r="U434" s="65"/>
      <c r="V434" s="28"/>
      <c r="W434" s="28"/>
    </row>
    <row r="435" spans="1:23" x14ac:dyDescent="0.2">
      <c r="A435" s="3" t="str">
        <f t="shared" si="6"/>
        <v>Hochhaus 15891</v>
      </c>
      <c r="B435" s="25">
        <v>67273</v>
      </c>
      <c r="C435" s="25">
        <v>15891</v>
      </c>
      <c r="D435" s="28" t="s">
        <v>665</v>
      </c>
      <c r="E435" s="28" t="s">
        <v>309</v>
      </c>
      <c r="F435" s="27" t="s">
        <v>113</v>
      </c>
      <c r="G435" s="97" t="s">
        <v>755</v>
      </c>
      <c r="H435" s="28" t="s">
        <v>732</v>
      </c>
      <c r="I435" s="28" t="s">
        <v>47</v>
      </c>
      <c r="O435" s="3"/>
      <c r="P435" s="25"/>
      <c r="Q435" s="25"/>
      <c r="R435" s="28"/>
      <c r="S435" s="28"/>
      <c r="T435" s="27"/>
      <c r="U435" s="97"/>
      <c r="V435" s="28"/>
      <c r="W435" s="28"/>
    </row>
    <row r="436" spans="1:23" x14ac:dyDescent="0.2">
      <c r="A436" s="3" t="str">
        <f t="shared" si="6"/>
        <v>Olbrich 15892</v>
      </c>
      <c r="B436" s="25">
        <v>67428</v>
      </c>
      <c r="C436" s="25">
        <v>15892</v>
      </c>
      <c r="D436" s="28" t="s">
        <v>389</v>
      </c>
      <c r="E436" s="28" t="s">
        <v>168</v>
      </c>
      <c r="F436" s="64" t="s">
        <v>110</v>
      </c>
      <c r="G436" s="65" t="s">
        <v>758</v>
      </c>
      <c r="H436" s="28" t="s">
        <v>703</v>
      </c>
      <c r="I436" s="28" t="s">
        <v>31</v>
      </c>
      <c r="O436" s="3"/>
      <c r="P436" s="25"/>
      <c r="Q436" s="25"/>
      <c r="R436" s="28"/>
      <c r="S436" s="28"/>
      <c r="T436" s="64"/>
      <c r="U436" s="65"/>
      <c r="V436" s="28"/>
      <c r="W436" s="28"/>
    </row>
    <row r="437" spans="1:23" x14ac:dyDescent="0.2">
      <c r="A437" s="3" t="str">
        <f t="shared" si="6"/>
        <v>Reich 15899</v>
      </c>
      <c r="B437" s="25">
        <v>67235</v>
      </c>
      <c r="C437" s="25">
        <v>15899</v>
      </c>
      <c r="D437" s="28" t="s">
        <v>337</v>
      </c>
      <c r="E437" s="28" t="s">
        <v>100</v>
      </c>
      <c r="F437" s="64" t="s">
        <v>137</v>
      </c>
      <c r="G437" s="65"/>
      <c r="H437" s="28" t="s">
        <v>51</v>
      </c>
      <c r="I437" s="28" t="s">
        <v>51</v>
      </c>
      <c r="O437" s="3"/>
      <c r="P437" s="25"/>
      <c r="Q437" s="25"/>
      <c r="R437" s="28"/>
      <c r="S437" s="28"/>
      <c r="T437" s="64"/>
      <c r="U437" s="65"/>
      <c r="V437" s="28"/>
      <c r="W437" s="28"/>
    </row>
    <row r="438" spans="1:23" x14ac:dyDescent="0.2">
      <c r="A438" s="3" t="str">
        <f t="shared" si="6"/>
        <v>Reich 15900</v>
      </c>
      <c r="B438" s="25">
        <v>67236</v>
      </c>
      <c r="C438" s="25">
        <v>15900</v>
      </c>
      <c r="D438" s="28" t="s">
        <v>337</v>
      </c>
      <c r="E438" s="28" t="s">
        <v>338</v>
      </c>
      <c r="F438" s="64" t="s">
        <v>155</v>
      </c>
      <c r="G438" s="65"/>
      <c r="H438" s="28" t="s">
        <v>51</v>
      </c>
      <c r="I438" s="28" t="s">
        <v>51</v>
      </c>
      <c r="O438" s="3"/>
      <c r="P438" s="25"/>
      <c r="Q438" s="25"/>
      <c r="R438" s="28"/>
      <c r="S438" s="28"/>
      <c r="T438" s="64"/>
      <c r="U438" s="65"/>
      <c r="V438" s="28"/>
      <c r="W438" s="28"/>
    </row>
    <row r="439" spans="1:23" x14ac:dyDescent="0.2">
      <c r="A439" s="3" t="str">
        <f t="shared" si="6"/>
        <v>Kuderna 15904</v>
      </c>
      <c r="B439" s="25">
        <v>67240</v>
      </c>
      <c r="C439" s="25">
        <v>15904</v>
      </c>
      <c r="D439" s="28" t="s">
        <v>330</v>
      </c>
      <c r="E439" s="28" t="s">
        <v>81</v>
      </c>
      <c r="F439" s="64" t="s">
        <v>113</v>
      </c>
      <c r="G439" s="65" t="s">
        <v>758</v>
      </c>
      <c r="H439" s="28" t="s">
        <v>51</v>
      </c>
      <c r="I439" s="28" t="s">
        <v>51</v>
      </c>
      <c r="O439" s="3"/>
      <c r="P439" s="25"/>
      <c r="Q439" s="25"/>
      <c r="R439" s="28"/>
      <c r="S439" s="28"/>
      <c r="T439" s="64"/>
      <c r="U439" s="65"/>
      <c r="V439" s="28"/>
      <c r="W439" s="28"/>
    </row>
    <row r="440" spans="1:23" x14ac:dyDescent="0.2">
      <c r="A440" s="3" t="str">
        <f t="shared" si="6"/>
        <v>Listmann 15905</v>
      </c>
      <c r="B440" s="25">
        <v>67249</v>
      </c>
      <c r="C440" s="25">
        <v>15905</v>
      </c>
      <c r="D440" s="28" t="s">
        <v>333</v>
      </c>
      <c r="E440" s="28" t="s">
        <v>334</v>
      </c>
      <c r="F440" s="27" t="s">
        <v>113</v>
      </c>
      <c r="G440" s="72">
        <v>0</v>
      </c>
      <c r="H440" s="28" t="s">
        <v>51</v>
      </c>
      <c r="I440" s="28" t="s">
        <v>51</v>
      </c>
      <c r="O440" s="3"/>
      <c r="P440" s="25"/>
      <c r="Q440" s="25"/>
      <c r="R440" s="28"/>
      <c r="S440" s="28"/>
      <c r="T440" s="27"/>
      <c r="U440" s="72"/>
      <c r="V440" s="28"/>
      <c r="W440" s="28"/>
    </row>
    <row r="441" spans="1:23" x14ac:dyDescent="0.2">
      <c r="A441" s="3" t="str">
        <f t="shared" si="6"/>
        <v>Hellersberg 15907</v>
      </c>
      <c r="B441" s="25">
        <v>67242</v>
      </c>
      <c r="C441" s="25">
        <v>15907</v>
      </c>
      <c r="D441" s="28" t="s">
        <v>327</v>
      </c>
      <c r="E441" s="28" t="s">
        <v>328</v>
      </c>
      <c r="F441" s="64" t="s">
        <v>137</v>
      </c>
      <c r="G441" s="65" t="s">
        <v>760</v>
      </c>
      <c r="H441" s="28" t="s">
        <v>1003</v>
      </c>
      <c r="I441" s="28" t="s">
        <v>1002</v>
      </c>
      <c r="O441" s="3"/>
      <c r="P441" s="25"/>
      <c r="Q441" s="25"/>
      <c r="R441" s="28"/>
      <c r="S441" s="28"/>
      <c r="T441" s="64"/>
      <c r="U441" s="65"/>
      <c r="V441" s="28"/>
      <c r="W441" s="28"/>
    </row>
    <row r="442" spans="1:23" x14ac:dyDescent="0.2">
      <c r="A442" s="3" t="str">
        <f t="shared" si="6"/>
        <v>Zuhl 15909</v>
      </c>
      <c r="B442" s="25">
        <v>67274</v>
      </c>
      <c r="C442" s="25">
        <v>15909</v>
      </c>
      <c r="D442" s="28" t="s">
        <v>842</v>
      </c>
      <c r="E442" s="28" t="s">
        <v>442</v>
      </c>
      <c r="F442" s="64" t="s">
        <v>155</v>
      </c>
      <c r="G442" s="65"/>
      <c r="H442" s="28" t="s">
        <v>691</v>
      </c>
      <c r="I442" s="28" t="s">
        <v>52</v>
      </c>
      <c r="O442" s="3"/>
      <c r="P442" s="25"/>
      <c r="Q442" s="25"/>
      <c r="R442" s="28"/>
      <c r="S442" s="28"/>
      <c r="T442" s="64"/>
      <c r="U442" s="65"/>
      <c r="V442" s="28"/>
      <c r="W442" s="28"/>
    </row>
    <row r="443" spans="1:23" x14ac:dyDescent="0.2">
      <c r="A443" s="3" t="str">
        <f t="shared" si="6"/>
        <v>Tezak 15912</v>
      </c>
      <c r="B443" s="25">
        <v>67337</v>
      </c>
      <c r="C443" s="25">
        <v>15912</v>
      </c>
      <c r="D443" s="28" t="s">
        <v>145</v>
      </c>
      <c r="E443" s="28" t="s">
        <v>147</v>
      </c>
      <c r="F443" s="64" t="s">
        <v>126</v>
      </c>
      <c r="G443" s="65" t="s">
        <v>755</v>
      </c>
      <c r="H443" s="28" t="s">
        <v>686</v>
      </c>
      <c r="I443" s="28" t="s">
        <v>21</v>
      </c>
      <c r="O443" s="3"/>
      <c r="P443" s="25"/>
      <c r="Q443" s="25"/>
      <c r="R443" s="28"/>
      <c r="S443" s="28"/>
      <c r="T443" s="64"/>
      <c r="U443" s="65"/>
      <c r="V443" s="28"/>
      <c r="W443" s="28"/>
    </row>
    <row r="444" spans="1:23" x14ac:dyDescent="0.2">
      <c r="A444" s="3" t="str">
        <f t="shared" si="6"/>
        <v>Lamprecht 15918</v>
      </c>
      <c r="B444" s="25">
        <v>67387</v>
      </c>
      <c r="C444" s="25">
        <v>15918</v>
      </c>
      <c r="D444" s="28" t="s">
        <v>460</v>
      </c>
      <c r="E444" s="28" t="s">
        <v>187</v>
      </c>
      <c r="F444" s="27" t="s">
        <v>133</v>
      </c>
      <c r="G444" s="72" t="s">
        <v>758</v>
      </c>
      <c r="H444" s="28" t="s">
        <v>709</v>
      </c>
      <c r="I444" s="28" t="s">
        <v>35</v>
      </c>
      <c r="O444" s="3"/>
      <c r="P444" s="25"/>
      <c r="Q444" s="25"/>
      <c r="R444" s="28"/>
      <c r="S444" s="28"/>
      <c r="T444" s="27"/>
      <c r="U444" s="72"/>
      <c r="V444" s="28"/>
      <c r="W444" s="28"/>
    </row>
    <row r="445" spans="1:23" x14ac:dyDescent="0.2">
      <c r="A445" s="3" t="str">
        <f t="shared" si="6"/>
        <v>Roloff 15925</v>
      </c>
      <c r="B445" s="25">
        <v>67459</v>
      </c>
      <c r="C445" s="25">
        <v>15925</v>
      </c>
      <c r="D445" s="28" t="s">
        <v>469</v>
      </c>
      <c r="E445" s="28" t="s">
        <v>272</v>
      </c>
      <c r="F445" s="64" t="s">
        <v>113</v>
      </c>
      <c r="G445" s="65"/>
      <c r="H445" s="28" t="s">
        <v>709</v>
      </c>
      <c r="I445" s="28" t="s">
        <v>35</v>
      </c>
      <c r="O445" s="3"/>
      <c r="P445" s="25"/>
      <c r="Q445" s="25"/>
      <c r="R445" s="28"/>
      <c r="S445" s="28"/>
      <c r="T445" s="64"/>
      <c r="U445" s="65"/>
      <c r="V445" s="28"/>
      <c r="W445" s="28"/>
    </row>
    <row r="446" spans="1:23" x14ac:dyDescent="0.2">
      <c r="A446" s="3" t="str">
        <f t="shared" si="6"/>
        <v>Rejzek 15929</v>
      </c>
      <c r="B446" s="25">
        <v>67508</v>
      </c>
      <c r="C446" s="25">
        <v>15929</v>
      </c>
      <c r="D446" s="28" t="s">
        <v>107</v>
      </c>
      <c r="E446" s="28" t="s">
        <v>81</v>
      </c>
      <c r="F446" s="64" t="s">
        <v>155</v>
      </c>
      <c r="G446" s="65" t="s">
        <v>757</v>
      </c>
      <c r="H446" s="28" t="s">
        <v>732</v>
      </c>
      <c r="I446" s="28" t="s">
        <v>47</v>
      </c>
      <c r="O446" s="3"/>
      <c r="P446" s="25"/>
      <c r="Q446" s="25"/>
      <c r="R446" s="28"/>
      <c r="S446" s="28"/>
      <c r="T446" s="64"/>
      <c r="U446" s="65"/>
      <c r="V446" s="28"/>
      <c r="W446" s="28"/>
    </row>
    <row r="447" spans="1:23" x14ac:dyDescent="0.2">
      <c r="A447" s="3" t="str">
        <f t="shared" si="6"/>
        <v>Fleischhacker 15935</v>
      </c>
      <c r="B447" s="25">
        <v>67549</v>
      </c>
      <c r="C447" s="25">
        <v>15935</v>
      </c>
      <c r="D447" s="28" t="s">
        <v>647</v>
      </c>
      <c r="E447" s="28" t="s">
        <v>158</v>
      </c>
      <c r="F447" s="64" t="s">
        <v>113</v>
      </c>
      <c r="G447" s="65" t="s">
        <v>756</v>
      </c>
      <c r="H447" s="28" t="s">
        <v>732</v>
      </c>
      <c r="I447" s="28" t="s">
        <v>47</v>
      </c>
      <c r="O447" s="3"/>
      <c r="P447" s="25"/>
      <c r="Q447" s="25"/>
      <c r="R447" s="28"/>
      <c r="S447" s="28"/>
      <c r="T447" s="64"/>
      <c r="U447" s="65"/>
      <c r="V447" s="28"/>
      <c r="W447" s="28"/>
    </row>
    <row r="448" spans="1:23" x14ac:dyDescent="0.2">
      <c r="A448" s="3" t="str">
        <f t="shared" si="6"/>
        <v>Hochhaus 15937</v>
      </c>
      <c r="B448" s="25">
        <v>67660</v>
      </c>
      <c r="C448" s="25">
        <v>15937</v>
      </c>
      <c r="D448" s="28" t="s">
        <v>665</v>
      </c>
      <c r="E448" s="28" t="s">
        <v>666</v>
      </c>
      <c r="F448" s="64" t="s">
        <v>110</v>
      </c>
      <c r="G448" s="65" t="s">
        <v>755</v>
      </c>
      <c r="H448" s="28" t="s">
        <v>739</v>
      </c>
      <c r="I448" s="28" t="s">
        <v>49</v>
      </c>
      <c r="O448" s="3"/>
      <c r="P448" s="25"/>
      <c r="Q448" s="25"/>
      <c r="R448" s="28"/>
      <c r="S448" s="28"/>
      <c r="T448" s="64"/>
      <c r="U448" s="65"/>
      <c r="V448" s="28"/>
      <c r="W448" s="28"/>
    </row>
    <row r="449" spans="1:23" x14ac:dyDescent="0.2">
      <c r="A449" s="3" t="str">
        <f t="shared" si="6"/>
        <v>Tambosi 15943</v>
      </c>
      <c r="B449" s="25">
        <v>89301</v>
      </c>
      <c r="C449" s="25">
        <v>15943</v>
      </c>
      <c r="D449" s="28" t="s">
        <v>738</v>
      </c>
      <c r="E449" s="28" t="s">
        <v>158</v>
      </c>
      <c r="F449" s="64" t="s">
        <v>133</v>
      </c>
      <c r="G449" s="65" t="s">
        <v>758</v>
      </c>
      <c r="H449" s="28" t="s">
        <v>48</v>
      </c>
      <c r="I449" s="28" t="s">
        <v>48</v>
      </c>
      <c r="O449" s="3"/>
      <c r="P449" s="25"/>
      <c r="Q449" s="25"/>
      <c r="R449" s="28"/>
      <c r="S449" s="28"/>
      <c r="T449" s="64"/>
      <c r="U449" s="65"/>
      <c r="V449" s="28"/>
      <c r="W449" s="28"/>
    </row>
    <row r="450" spans="1:23" x14ac:dyDescent="0.2">
      <c r="A450" s="3" t="str">
        <f t="shared" si="6"/>
        <v>Adjei 15947</v>
      </c>
      <c r="B450" s="25">
        <v>99874</v>
      </c>
      <c r="C450" s="25">
        <v>15947</v>
      </c>
      <c r="D450" s="28" t="s">
        <v>585</v>
      </c>
      <c r="E450" s="28" t="s">
        <v>586</v>
      </c>
      <c r="F450" s="64" t="s">
        <v>113</v>
      </c>
      <c r="G450" s="65" t="s">
        <v>760</v>
      </c>
      <c r="H450" s="28" t="s">
        <v>730</v>
      </c>
      <c r="I450" s="28" t="s">
        <v>46</v>
      </c>
      <c r="O450" s="3"/>
      <c r="P450" s="25"/>
      <c r="Q450" s="25"/>
      <c r="R450" s="28"/>
      <c r="S450" s="28"/>
      <c r="T450" s="64"/>
      <c r="U450" s="65"/>
      <c r="V450" s="28"/>
      <c r="W450" s="28"/>
    </row>
    <row r="451" spans="1:23" x14ac:dyDescent="0.2">
      <c r="A451" s="3" t="str">
        <f t="shared" ref="A451:A514" si="7">D451&amp;" "&amp;C451</f>
        <v>Thatcher 15952</v>
      </c>
      <c r="B451" s="25">
        <v>100357</v>
      </c>
      <c r="C451" s="25">
        <v>15952</v>
      </c>
      <c r="D451" s="28" t="s">
        <v>339</v>
      </c>
      <c r="E451" s="28" t="s">
        <v>219</v>
      </c>
      <c r="F451" s="64" t="s">
        <v>113</v>
      </c>
      <c r="G451" s="65" t="s">
        <v>755</v>
      </c>
      <c r="H451" s="28" t="s">
        <v>51</v>
      </c>
      <c r="I451" s="28" t="s">
        <v>51</v>
      </c>
      <c r="O451" s="3"/>
      <c r="P451" s="25"/>
      <c r="Q451" s="25"/>
      <c r="R451" s="28"/>
      <c r="S451" s="28"/>
      <c r="T451" s="64"/>
      <c r="U451" s="65"/>
      <c r="V451" s="28"/>
      <c r="W451" s="28"/>
    </row>
    <row r="452" spans="1:23" x14ac:dyDescent="0.2">
      <c r="A452" s="3" t="str">
        <f t="shared" si="7"/>
        <v>Mlotek 15954</v>
      </c>
      <c r="B452" s="25">
        <v>100355</v>
      </c>
      <c r="C452" s="25">
        <v>15954</v>
      </c>
      <c r="D452" s="28" t="s">
        <v>335</v>
      </c>
      <c r="E452" s="28" t="s">
        <v>266</v>
      </c>
      <c r="F452" s="64" t="s">
        <v>113</v>
      </c>
      <c r="G452" s="65"/>
      <c r="H452" s="28" t="s">
        <v>51</v>
      </c>
      <c r="I452" s="28" t="s">
        <v>51</v>
      </c>
      <c r="O452" s="3"/>
      <c r="P452" s="25"/>
      <c r="Q452" s="25"/>
      <c r="R452" s="28"/>
      <c r="S452" s="28"/>
      <c r="T452" s="64"/>
      <c r="U452" s="65"/>
      <c r="V452" s="28"/>
      <c r="W452" s="28"/>
    </row>
    <row r="453" spans="1:23" x14ac:dyDescent="0.2">
      <c r="A453" s="3" t="str">
        <f t="shared" si="7"/>
        <v>Grieb 15958</v>
      </c>
      <c r="B453" s="25">
        <v>100558</v>
      </c>
      <c r="C453" s="25">
        <v>15958</v>
      </c>
      <c r="D453" s="28" t="s">
        <v>651</v>
      </c>
      <c r="E453" s="28" t="s">
        <v>490</v>
      </c>
      <c r="F453" s="64" t="s">
        <v>133</v>
      </c>
      <c r="G453" s="65" t="s">
        <v>760</v>
      </c>
      <c r="H453" s="28" t="s">
        <v>48</v>
      </c>
      <c r="I453" s="28" t="s">
        <v>48</v>
      </c>
      <c r="O453" s="3"/>
      <c r="P453" s="25"/>
      <c r="Q453" s="25"/>
      <c r="R453" s="28"/>
      <c r="S453" s="28"/>
      <c r="T453" s="64"/>
      <c r="U453" s="65"/>
      <c r="V453" s="28"/>
      <c r="W453" s="28"/>
    </row>
    <row r="454" spans="1:23" x14ac:dyDescent="0.2">
      <c r="A454" s="3" t="str">
        <f t="shared" si="7"/>
        <v>Fastus 15962</v>
      </c>
      <c r="B454" s="25">
        <v>100568</v>
      </c>
      <c r="C454" s="25">
        <v>15962</v>
      </c>
      <c r="D454" s="28" t="s">
        <v>611</v>
      </c>
      <c r="E454" s="28" t="s">
        <v>131</v>
      </c>
      <c r="F454" s="64" t="s">
        <v>159</v>
      </c>
      <c r="G454" s="65" t="s">
        <v>757</v>
      </c>
      <c r="H454" s="28" t="s">
        <v>730</v>
      </c>
      <c r="I454" s="28" t="s">
        <v>46</v>
      </c>
      <c r="O454" s="3"/>
      <c r="P454" s="25"/>
      <c r="Q454" s="25"/>
      <c r="R454" s="28"/>
      <c r="S454" s="28"/>
      <c r="T454" s="64"/>
      <c r="U454" s="65"/>
      <c r="V454" s="28"/>
      <c r="W454" s="28"/>
    </row>
    <row r="455" spans="1:23" x14ac:dyDescent="0.2">
      <c r="A455" s="3" t="str">
        <f t="shared" si="7"/>
        <v>Wolf 15963</v>
      </c>
      <c r="B455" s="25">
        <v>89392</v>
      </c>
      <c r="C455" s="25">
        <v>15963</v>
      </c>
      <c r="D455" s="28" t="s">
        <v>151</v>
      </c>
      <c r="E455" s="28" t="s">
        <v>476</v>
      </c>
      <c r="F455" s="27" t="s">
        <v>110</v>
      </c>
      <c r="G455" s="72" t="s">
        <v>757</v>
      </c>
      <c r="H455" s="28" t="s">
        <v>709</v>
      </c>
      <c r="I455" s="28" t="s">
        <v>35</v>
      </c>
      <c r="O455" s="3"/>
      <c r="P455" s="25"/>
      <c r="Q455" s="25"/>
      <c r="R455" s="28"/>
      <c r="S455" s="28"/>
      <c r="T455" s="27"/>
      <c r="U455" s="72"/>
      <c r="V455" s="28"/>
      <c r="W455" s="28"/>
    </row>
    <row r="456" spans="1:23" x14ac:dyDescent="0.2">
      <c r="A456" s="3" t="str">
        <f t="shared" si="7"/>
        <v>Claus 15967</v>
      </c>
      <c r="B456" s="25">
        <v>100651</v>
      </c>
      <c r="C456" s="25">
        <v>15967</v>
      </c>
      <c r="D456" s="26" t="s">
        <v>111</v>
      </c>
      <c r="E456" s="26" t="s">
        <v>112</v>
      </c>
      <c r="F456" s="27" t="s">
        <v>113</v>
      </c>
      <c r="G456" s="72" t="s">
        <v>760</v>
      </c>
      <c r="H456" s="27" t="s">
        <v>686</v>
      </c>
      <c r="I456" s="27" t="s">
        <v>21</v>
      </c>
      <c r="O456" s="3"/>
      <c r="P456" s="25"/>
      <c r="Q456" s="25"/>
      <c r="R456" s="26"/>
      <c r="S456" s="26"/>
      <c r="T456" s="27"/>
      <c r="U456" s="72"/>
      <c r="V456" s="27"/>
      <c r="W456" s="27"/>
    </row>
    <row r="457" spans="1:23" x14ac:dyDescent="0.2">
      <c r="A457" s="3" t="str">
        <f t="shared" si="7"/>
        <v>Müller 15972</v>
      </c>
      <c r="B457" s="25">
        <v>100344</v>
      </c>
      <c r="C457" s="25">
        <v>15972</v>
      </c>
      <c r="D457" s="28" t="s">
        <v>278</v>
      </c>
      <c r="E457" s="28" t="s">
        <v>85</v>
      </c>
      <c r="F457" s="64" t="s">
        <v>113</v>
      </c>
      <c r="G457" s="65" t="s">
        <v>755</v>
      </c>
      <c r="H457" s="28" t="s">
        <v>700</v>
      </c>
      <c r="I457" s="28" t="s">
        <v>29</v>
      </c>
      <c r="O457" s="3"/>
      <c r="P457" s="25"/>
      <c r="Q457" s="25"/>
      <c r="R457" s="28"/>
      <c r="S457" s="28"/>
      <c r="T457" s="64"/>
      <c r="U457" s="65"/>
      <c r="V457" s="28"/>
      <c r="W457" s="28"/>
    </row>
    <row r="458" spans="1:23" x14ac:dyDescent="0.2">
      <c r="A458" s="3" t="str">
        <f t="shared" si="7"/>
        <v>Spohr 15975</v>
      </c>
      <c r="B458" s="25">
        <v>100748</v>
      </c>
      <c r="C458" s="25">
        <v>15975</v>
      </c>
      <c r="D458" s="28" t="s">
        <v>282</v>
      </c>
      <c r="E458" s="28" t="s">
        <v>283</v>
      </c>
      <c r="F458" s="64" t="s">
        <v>113</v>
      </c>
      <c r="G458" s="65" t="s">
        <v>757</v>
      </c>
      <c r="H458" s="28" t="s">
        <v>700</v>
      </c>
      <c r="I458" s="28" t="s">
        <v>29</v>
      </c>
      <c r="O458" s="3"/>
      <c r="P458" s="25"/>
      <c r="Q458" s="25"/>
      <c r="R458" s="28"/>
      <c r="S458" s="28"/>
      <c r="T458" s="64"/>
      <c r="U458" s="65"/>
      <c r="V458" s="28"/>
      <c r="W458" s="28"/>
    </row>
    <row r="459" spans="1:23" x14ac:dyDescent="0.2">
      <c r="A459" s="3" t="str">
        <f t="shared" si="7"/>
        <v>Puder 15987</v>
      </c>
      <c r="B459" s="25">
        <v>106692</v>
      </c>
      <c r="C459" s="25">
        <v>15987</v>
      </c>
      <c r="D459" s="28" t="s">
        <v>848</v>
      </c>
      <c r="E459" s="28" t="s">
        <v>81</v>
      </c>
      <c r="F459" s="64" t="s">
        <v>113</v>
      </c>
      <c r="G459" s="65" t="s">
        <v>755</v>
      </c>
      <c r="H459" s="28" t="s">
        <v>691</v>
      </c>
      <c r="I459" s="28" t="s">
        <v>52</v>
      </c>
      <c r="O459" s="3"/>
      <c r="P459" s="25"/>
      <c r="Q459" s="25"/>
      <c r="R459" s="28"/>
      <c r="S459" s="28"/>
      <c r="T459" s="64"/>
      <c r="U459" s="65"/>
      <c r="V459" s="28"/>
      <c r="W459" s="28"/>
    </row>
    <row r="460" spans="1:23" x14ac:dyDescent="0.2">
      <c r="A460" s="3" t="str">
        <f t="shared" si="7"/>
        <v>Glück 15989</v>
      </c>
      <c r="B460" s="25">
        <v>106699</v>
      </c>
      <c r="C460" s="25">
        <v>15989</v>
      </c>
      <c r="D460" s="28" t="s">
        <v>560</v>
      </c>
      <c r="E460" s="28" t="s">
        <v>73</v>
      </c>
      <c r="F460" s="64" t="s">
        <v>113</v>
      </c>
      <c r="G460" s="65" t="s">
        <v>755</v>
      </c>
      <c r="H460" s="28" t="s">
        <v>724</v>
      </c>
      <c r="I460" s="28" t="s">
        <v>41</v>
      </c>
      <c r="O460" s="3"/>
      <c r="P460" s="25"/>
      <c r="Q460" s="25"/>
      <c r="R460" s="28"/>
      <c r="S460" s="28"/>
      <c r="T460" s="64"/>
      <c r="U460" s="65"/>
      <c r="V460" s="28"/>
      <c r="W460" s="28"/>
    </row>
    <row r="461" spans="1:23" x14ac:dyDescent="0.2">
      <c r="A461" s="3" t="str">
        <f t="shared" si="7"/>
        <v>Bauer 15991</v>
      </c>
      <c r="B461" s="25">
        <v>106704</v>
      </c>
      <c r="C461" s="25">
        <v>15991</v>
      </c>
      <c r="D461" s="28" t="s">
        <v>104</v>
      </c>
      <c r="E461" s="28" t="s">
        <v>299</v>
      </c>
      <c r="F461" s="64" t="s">
        <v>113</v>
      </c>
      <c r="G461" s="65" t="s">
        <v>758</v>
      </c>
      <c r="H461" s="28" t="s">
        <v>709</v>
      </c>
      <c r="I461" s="28" t="s">
        <v>35</v>
      </c>
      <c r="O461" s="3"/>
      <c r="P461" s="25"/>
      <c r="Q461" s="25"/>
      <c r="R461" s="28"/>
      <c r="S461" s="28"/>
      <c r="T461" s="64"/>
      <c r="U461" s="65"/>
      <c r="V461" s="28"/>
      <c r="W461" s="28"/>
    </row>
    <row r="462" spans="1:23" x14ac:dyDescent="0.2">
      <c r="A462" s="3" t="str">
        <f t="shared" si="7"/>
        <v>Trendel 15996</v>
      </c>
      <c r="B462" s="25">
        <v>106750</v>
      </c>
      <c r="C462" s="25">
        <v>15996</v>
      </c>
      <c r="D462" s="28" t="s">
        <v>670</v>
      </c>
      <c r="E462" s="28" t="s">
        <v>600</v>
      </c>
      <c r="F462" s="64" t="s">
        <v>113</v>
      </c>
      <c r="G462" s="65" t="s">
        <v>755</v>
      </c>
      <c r="H462" s="28" t="s">
        <v>739</v>
      </c>
      <c r="I462" s="28" t="s">
        <v>49</v>
      </c>
      <c r="O462" s="3"/>
      <c r="P462" s="25"/>
      <c r="Q462" s="25"/>
      <c r="R462" s="28"/>
      <c r="S462" s="28"/>
      <c r="T462" s="64"/>
      <c r="U462" s="65"/>
      <c r="V462" s="28"/>
      <c r="W462" s="28"/>
    </row>
    <row r="463" spans="1:23" x14ac:dyDescent="0.2">
      <c r="A463" s="3" t="str">
        <f t="shared" si="7"/>
        <v>Vogt 15998</v>
      </c>
      <c r="B463" s="25">
        <v>106765</v>
      </c>
      <c r="C463" s="25">
        <v>15998</v>
      </c>
      <c r="D463" s="28" t="s">
        <v>320</v>
      </c>
      <c r="E463" s="28" t="s">
        <v>158</v>
      </c>
      <c r="F463" s="64" t="s">
        <v>110</v>
      </c>
      <c r="G463" s="65" t="s">
        <v>755</v>
      </c>
      <c r="H463" s="28" t="s">
        <v>696</v>
      </c>
      <c r="I463" s="28" t="s">
        <v>50</v>
      </c>
      <c r="O463" s="3"/>
      <c r="P463" s="25"/>
      <c r="Q463" s="25"/>
      <c r="R463" s="28"/>
      <c r="S463" s="28"/>
      <c r="T463" s="64"/>
      <c r="U463" s="65"/>
      <c r="V463" s="28"/>
      <c r="W463" s="28"/>
    </row>
    <row r="464" spans="1:23" x14ac:dyDescent="0.2">
      <c r="A464" s="3" t="str">
        <f t="shared" si="7"/>
        <v>Hernitschek 16386</v>
      </c>
      <c r="B464" s="25">
        <v>762478</v>
      </c>
      <c r="C464" s="25">
        <v>16386</v>
      </c>
      <c r="D464" s="28" t="s">
        <v>849</v>
      </c>
      <c r="E464" s="28" t="s">
        <v>73</v>
      </c>
      <c r="F464" s="64" t="s">
        <v>113</v>
      </c>
      <c r="G464" s="65" t="s">
        <v>756</v>
      </c>
      <c r="H464" s="28" t="s">
        <v>700</v>
      </c>
      <c r="I464" s="28" t="s">
        <v>29</v>
      </c>
      <c r="O464" s="3"/>
      <c r="P464" s="25"/>
      <c r="Q464" s="25"/>
      <c r="R464" s="28"/>
      <c r="S464" s="28"/>
      <c r="T464" s="64"/>
      <c r="U464" s="65"/>
      <c r="V464" s="28"/>
      <c r="W464" s="28"/>
    </row>
    <row r="465" spans="1:23" x14ac:dyDescent="0.2">
      <c r="A465" s="3" t="str">
        <f t="shared" si="7"/>
        <v>Konieczny 18802</v>
      </c>
      <c r="B465" s="25">
        <v>24988</v>
      </c>
      <c r="C465" s="25">
        <v>18802</v>
      </c>
      <c r="D465" s="28" t="s">
        <v>362</v>
      </c>
      <c r="E465" s="28" t="s">
        <v>363</v>
      </c>
      <c r="F465" s="64" t="s">
        <v>113</v>
      </c>
      <c r="G465" s="65" t="s">
        <v>756</v>
      </c>
      <c r="H465" s="28" t="s">
        <v>700</v>
      </c>
      <c r="I465" s="28" t="s">
        <v>29</v>
      </c>
      <c r="O465" s="3"/>
      <c r="P465" s="25"/>
      <c r="Q465" s="25"/>
      <c r="R465" s="28"/>
      <c r="S465" s="28"/>
      <c r="T465" s="64"/>
      <c r="U465" s="65"/>
      <c r="V465" s="28"/>
      <c r="W465" s="28"/>
    </row>
    <row r="466" spans="1:23" x14ac:dyDescent="0.2">
      <c r="A466" s="3" t="str">
        <f t="shared" si="7"/>
        <v>Körber 18938</v>
      </c>
      <c r="B466" s="25">
        <v>39952</v>
      </c>
      <c r="C466" s="25">
        <v>18938</v>
      </c>
      <c r="D466" s="28" t="s">
        <v>590</v>
      </c>
      <c r="E466" s="28" t="s">
        <v>280</v>
      </c>
      <c r="F466" s="64" t="s">
        <v>110</v>
      </c>
      <c r="G466" s="65" t="s">
        <v>755</v>
      </c>
      <c r="H466" s="28" t="s">
        <v>721</v>
      </c>
      <c r="I466" s="28" t="s">
        <v>54</v>
      </c>
      <c r="O466" s="3"/>
      <c r="P466" s="25"/>
      <c r="Q466" s="25"/>
      <c r="R466" s="28"/>
      <c r="S466" s="28"/>
      <c r="T466" s="64"/>
      <c r="U466" s="65"/>
      <c r="V466" s="28"/>
      <c r="W466" s="28"/>
    </row>
    <row r="467" spans="1:23" x14ac:dyDescent="0.2">
      <c r="A467" s="3" t="str">
        <f t="shared" si="7"/>
        <v>Doczkal 22215</v>
      </c>
      <c r="B467" s="25">
        <v>66961</v>
      </c>
      <c r="C467" s="25">
        <v>22215</v>
      </c>
      <c r="D467" s="28" t="s">
        <v>1022</v>
      </c>
      <c r="E467" s="28" t="s">
        <v>173</v>
      </c>
      <c r="F467" s="64" t="s">
        <v>113</v>
      </c>
      <c r="G467" s="65" t="s">
        <v>755</v>
      </c>
      <c r="H467" s="28" t="s">
        <v>25</v>
      </c>
      <c r="I467" s="28" t="s">
        <v>25</v>
      </c>
      <c r="O467" s="3"/>
      <c r="P467" s="25"/>
      <c r="Q467" s="25"/>
      <c r="R467" s="28"/>
      <c r="S467" s="28"/>
      <c r="T467" s="64"/>
      <c r="U467" s="65"/>
      <c r="V467" s="28"/>
      <c r="W467" s="28"/>
    </row>
    <row r="468" spans="1:23" x14ac:dyDescent="0.2">
      <c r="A468" s="3" t="str">
        <f t="shared" si="7"/>
        <v>Berk 23125</v>
      </c>
      <c r="B468" s="25">
        <v>100322</v>
      </c>
      <c r="C468" s="25">
        <v>23125</v>
      </c>
      <c r="D468" s="28" t="s">
        <v>646</v>
      </c>
      <c r="E468" s="28" t="s">
        <v>609</v>
      </c>
      <c r="F468" s="64" t="s">
        <v>133</v>
      </c>
      <c r="G468" s="65" t="s">
        <v>757</v>
      </c>
      <c r="H468" s="28" t="s">
        <v>48</v>
      </c>
      <c r="I468" s="28" t="s">
        <v>48</v>
      </c>
      <c r="O468" s="3"/>
      <c r="P468" s="25"/>
      <c r="Q468" s="25"/>
      <c r="R468" s="28"/>
      <c r="S468" s="28"/>
      <c r="T468" s="64"/>
      <c r="U468" s="65"/>
      <c r="V468" s="28"/>
      <c r="W468" s="28"/>
    </row>
    <row r="469" spans="1:23" x14ac:dyDescent="0.2">
      <c r="A469" s="3" t="str">
        <f t="shared" si="7"/>
        <v>Morig 24826</v>
      </c>
      <c r="B469" s="25">
        <v>109106</v>
      </c>
      <c r="C469" s="25">
        <v>24826</v>
      </c>
      <c r="D469" s="28" t="s">
        <v>701</v>
      </c>
      <c r="E469" s="28" t="s">
        <v>101</v>
      </c>
      <c r="F469" s="64" t="s">
        <v>113</v>
      </c>
      <c r="G469" s="65" t="s">
        <v>756</v>
      </c>
      <c r="H469" s="28" t="s">
        <v>700</v>
      </c>
      <c r="I469" s="28" t="s">
        <v>29</v>
      </c>
      <c r="O469" s="3"/>
      <c r="P469" s="25"/>
      <c r="Q469" s="25"/>
      <c r="R469" s="28"/>
      <c r="S469" s="28"/>
      <c r="T469" s="64"/>
      <c r="U469" s="65"/>
      <c r="V469" s="28"/>
      <c r="W469" s="28"/>
    </row>
    <row r="470" spans="1:23" x14ac:dyDescent="0.2">
      <c r="A470" s="3" t="str">
        <f t="shared" si="7"/>
        <v>Teece 25587</v>
      </c>
      <c r="B470" s="25">
        <v>79779</v>
      </c>
      <c r="C470" s="25">
        <v>25587</v>
      </c>
      <c r="D470" s="28" t="s">
        <v>371</v>
      </c>
      <c r="E470" s="28" t="s">
        <v>128</v>
      </c>
      <c r="F470" s="64" t="s">
        <v>113</v>
      </c>
      <c r="G470" s="65" t="s">
        <v>756</v>
      </c>
      <c r="H470" s="28" t="s">
        <v>700</v>
      </c>
      <c r="I470" s="28" t="s">
        <v>29</v>
      </c>
      <c r="O470" s="3"/>
      <c r="P470" s="25"/>
      <c r="Q470" s="25"/>
      <c r="R470" s="28"/>
      <c r="S470" s="28"/>
      <c r="T470" s="64"/>
      <c r="U470" s="65"/>
      <c r="V470" s="28"/>
      <c r="W470" s="28"/>
    </row>
    <row r="471" spans="1:23" x14ac:dyDescent="0.2">
      <c r="A471" s="3" t="str">
        <f t="shared" si="7"/>
        <v>Schütz 26117</v>
      </c>
      <c r="B471" s="25">
        <v>40304</v>
      </c>
      <c r="C471" s="25">
        <v>26117</v>
      </c>
      <c r="D471" s="28" t="s">
        <v>902</v>
      </c>
      <c r="E471" s="28" t="s">
        <v>271</v>
      </c>
      <c r="F471" s="64" t="s">
        <v>110</v>
      </c>
      <c r="G471" s="65" t="s">
        <v>755</v>
      </c>
      <c r="H471" s="28" t="s">
        <v>730</v>
      </c>
      <c r="I471" s="28" t="s">
        <v>46</v>
      </c>
      <c r="O471" s="3"/>
      <c r="P471" s="25"/>
      <c r="Q471" s="25"/>
      <c r="R471" s="28"/>
      <c r="S471" s="28"/>
      <c r="T471" s="64"/>
      <c r="U471" s="65"/>
      <c r="V471" s="28"/>
      <c r="W471" s="28"/>
    </row>
    <row r="472" spans="1:23" x14ac:dyDescent="0.2">
      <c r="A472" s="3" t="str">
        <f t="shared" si="7"/>
        <v>Jonasdofsky 26146</v>
      </c>
      <c r="B472" s="25">
        <v>40323</v>
      </c>
      <c r="C472" s="25">
        <v>26146</v>
      </c>
      <c r="D472" s="28" t="s">
        <v>1039</v>
      </c>
      <c r="E472" s="28" t="s">
        <v>207</v>
      </c>
      <c r="F472" s="64" t="s">
        <v>113</v>
      </c>
      <c r="G472" s="65" t="s">
        <v>756</v>
      </c>
      <c r="H472" s="28" t="s">
        <v>706</v>
      </c>
      <c r="I472" s="28" t="s">
        <v>34</v>
      </c>
      <c r="O472" s="3"/>
      <c r="P472" s="25"/>
      <c r="Q472" s="25"/>
      <c r="R472" s="28"/>
      <c r="S472" s="28"/>
      <c r="T472" s="64"/>
      <c r="U472" s="65"/>
      <c r="V472" s="28"/>
      <c r="W472" s="28"/>
    </row>
    <row r="473" spans="1:23" x14ac:dyDescent="0.2">
      <c r="A473" s="3" t="str">
        <f t="shared" si="7"/>
        <v>Winternheimer 26157</v>
      </c>
      <c r="B473" s="25">
        <v>40294</v>
      </c>
      <c r="C473" s="25">
        <v>26157</v>
      </c>
      <c r="D473" s="28" t="s">
        <v>372</v>
      </c>
      <c r="E473" s="28" t="s">
        <v>373</v>
      </c>
      <c r="F473" s="27" t="s">
        <v>113</v>
      </c>
      <c r="G473" s="72" t="s">
        <v>756</v>
      </c>
      <c r="H473" s="28" t="s">
        <v>700</v>
      </c>
      <c r="I473" s="28" t="s">
        <v>29</v>
      </c>
      <c r="O473" s="3"/>
      <c r="P473" s="25"/>
      <c r="Q473" s="25"/>
      <c r="R473" s="28"/>
      <c r="S473" s="28"/>
      <c r="T473" s="27"/>
      <c r="U473" s="72"/>
      <c r="V473" s="28"/>
      <c r="W473" s="28"/>
    </row>
    <row r="474" spans="1:23" x14ac:dyDescent="0.2">
      <c r="A474" s="3" t="str">
        <f t="shared" si="7"/>
        <v>Maaß 26427</v>
      </c>
      <c r="B474" s="25">
        <v>140119</v>
      </c>
      <c r="C474" s="25">
        <v>26427</v>
      </c>
      <c r="D474" s="28" t="s">
        <v>1027</v>
      </c>
      <c r="E474" s="28" t="s">
        <v>170</v>
      </c>
      <c r="F474" s="27" t="s">
        <v>113</v>
      </c>
      <c r="G474" s="72" t="s">
        <v>758</v>
      </c>
      <c r="H474" s="28" t="s">
        <v>696</v>
      </c>
      <c r="I474" s="28" t="s">
        <v>50</v>
      </c>
      <c r="O474" s="3"/>
      <c r="P474" s="25"/>
      <c r="Q474" s="25"/>
      <c r="R474" s="28"/>
      <c r="S474" s="28"/>
      <c r="T474" s="27"/>
      <c r="U474" s="72"/>
      <c r="V474" s="28"/>
      <c r="W474" s="28"/>
    </row>
    <row r="475" spans="1:23" x14ac:dyDescent="0.2">
      <c r="A475" s="3" t="str">
        <f t="shared" si="7"/>
        <v>Gehrmann 26507</v>
      </c>
      <c r="B475" s="25">
        <v>84857</v>
      </c>
      <c r="C475" s="25">
        <v>26507</v>
      </c>
      <c r="D475" s="28" t="s">
        <v>1045</v>
      </c>
      <c r="E475" s="28" t="s">
        <v>317</v>
      </c>
      <c r="F475" s="64" t="s">
        <v>113</v>
      </c>
      <c r="G475" s="65" t="s">
        <v>757</v>
      </c>
      <c r="H475" s="28" t="s">
        <v>714</v>
      </c>
      <c r="I475" s="28" t="s">
        <v>54</v>
      </c>
      <c r="O475" s="3"/>
      <c r="P475" s="25"/>
      <c r="Q475" s="25"/>
      <c r="R475" s="28"/>
      <c r="S475" s="28"/>
      <c r="T475" s="64"/>
      <c r="U475" s="65"/>
      <c r="V475" s="28"/>
      <c r="W475" s="28"/>
    </row>
    <row r="476" spans="1:23" x14ac:dyDescent="0.2">
      <c r="A476" s="3" t="str">
        <f t="shared" si="7"/>
        <v>Schuckart-Cramer 26526</v>
      </c>
      <c r="B476" s="25">
        <v>144521</v>
      </c>
      <c r="C476" s="25">
        <v>26526</v>
      </c>
      <c r="D476" s="28" t="s">
        <v>1030</v>
      </c>
      <c r="E476" s="28" t="s">
        <v>144</v>
      </c>
      <c r="F476" s="64" t="s">
        <v>113</v>
      </c>
      <c r="G476" s="65" t="s">
        <v>755</v>
      </c>
      <c r="H476" s="28" t="s">
        <v>696</v>
      </c>
      <c r="I476" s="28" t="s">
        <v>50</v>
      </c>
      <c r="O476" s="3"/>
      <c r="P476" s="25"/>
      <c r="Q476" s="25"/>
      <c r="R476" s="28"/>
      <c r="S476" s="28"/>
      <c r="T476" s="64"/>
      <c r="U476" s="65"/>
      <c r="V476" s="28"/>
      <c r="W476" s="28"/>
    </row>
    <row r="477" spans="1:23" x14ac:dyDescent="0.2">
      <c r="A477" s="3" t="str">
        <f t="shared" si="7"/>
        <v>Cramer 26594</v>
      </c>
      <c r="B477" s="25">
        <v>144522</v>
      </c>
      <c r="C477" s="25">
        <v>26594</v>
      </c>
      <c r="D477" s="28" t="s">
        <v>1024</v>
      </c>
      <c r="E477" s="28" t="s">
        <v>1025</v>
      </c>
      <c r="F477" s="64" t="s">
        <v>159</v>
      </c>
      <c r="G477" s="65" t="s">
        <v>760</v>
      </c>
      <c r="H477" s="28" t="s">
        <v>696</v>
      </c>
      <c r="I477" s="28" t="s">
        <v>50</v>
      </c>
      <c r="O477" s="3"/>
      <c r="P477" s="25"/>
      <c r="Q477" s="25"/>
      <c r="R477" s="28"/>
      <c r="S477" s="28"/>
      <c r="T477" s="64"/>
      <c r="U477" s="65"/>
      <c r="V477" s="28"/>
      <c r="W477" s="28"/>
    </row>
    <row r="478" spans="1:23" x14ac:dyDescent="0.2">
      <c r="A478" s="3" t="str">
        <f t="shared" si="7"/>
        <v>Lebkücher 26651</v>
      </c>
      <c r="B478" s="25">
        <v>127817</v>
      </c>
      <c r="C478" s="25">
        <v>26651</v>
      </c>
      <c r="D478" s="28" t="s">
        <v>1063</v>
      </c>
      <c r="E478" s="28" t="s">
        <v>170</v>
      </c>
      <c r="F478" s="64" t="s">
        <v>113</v>
      </c>
      <c r="G478" s="65" t="s">
        <v>757</v>
      </c>
      <c r="H478" s="28" t="s">
        <v>732</v>
      </c>
      <c r="I478" s="28" t="s">
        <v>47</v>
      </c>
      <c r="O478" s="3"/>
      <c r="P478" s="25"/>
      <c r="Q478" s="25"/>
      <c r="R478" s="28"/>
      <c r="S478" s="28"/>
      <c r="T478" s="64"/>
      <c r="U478" s="65"/>
      <c r="V478" s="28"/>
      <c r="W478" s="28"/>
    </row>
    <row r="479" spans="1:23" x14ac:dyDescent="0.2">
      <c r="A479" s="3" t="str">
        <f t="shared" si="7"/>
        <v>Schneider 26661</v>
      </c>
      <c r="B479" s="25">
        <v>127904</v>
      </c>
      <c r="C479" s="25">
        <v>26661</v>
      </c>
      <c r="D479" s="28" t="s">
        <v>98</v>
      </c>
      <c r="E479" s="28" t="s">
        <v>359</v>
      </c>
      <c r="F479" s="64" t="s">
        <v>156</v>
      </c>
      <c r="G479" s="65"/>
      <c r="H479" s="28" t="s">
        <v>706</v>
      </c>
      <c r="I479" s="28" t="s">
        <v>34</v>
      </c>
      <c r="O479" s="3"/>
      <c r="P479" s="25"/>
      <c r="Q479" s="25"/>
      <c r="R479" s="28"/>
      <c r="S479" s="28"/>
      <c r="T479" s="64"/>
      <c r="U479" s="65"/>
      <c r="V479" s="28"/>
      <c r="W479" s="28"/>
    </row>
    <row r="480" spans="1:23" x14ac:dyDescent="0.2">
      <c r="A480" s="3" t="str">
        <f t="shared" si="7"/>
        <v>Schneider 26662</v>
      </c>
      <c r="B480" s="25">
        <v>127909</v>
      </c>
      <c r="C480" s="25">
        <v>26662</v>
      </c>
      <c r="D480" s="28" t="s">
        <v>98</v>
      </c>
      <c r="E480" s="28" t="s">
        <v>919</v>
      </c>
      <c r="F480" s="64" t="s">
        <v>159</v>
      </c>
      <c r="G480" s="65"/>
      <c r="H480" s="28" t="s">
        <v>706</v>
      </c>
      <c r="I480" s="28" t="s">
        <v>34</v>
      </c>
      <c r="O480" s="3"/>
      <c r="P480" s="25"/>
      <c r="Q480" s="25"/>
      <c r="R480" s="28"/>
      <c r="S480" s="28"/>
      <c r="T480" s="64"/>
      <c r="U480" s="65"/>
      <c r="V480" s="28"/>
      <c r="W480" s="28"/>
    </row>
    <row r="481" spans="1:23" x14ac:dyDescent="0.2">
      <c r="A481" s="3" t="str">
        <f t="shared" si="7"/>
        <v>Beier 28797</v>
      </c>
      <c r="B481" s="25">
        <v>104144</v>
      </c>
      <c r="C481" s="25">
        <v>28797</v>
      </c>
      <c r="D481" s="28" t="s">
        <v>1103</v>
      </c>
      <c r="E481" s="28" t="s">
        <v>85</v>
      </c>
      <c r="F481" s="64" t="s">
        <v>155</v>
      </c>
      <c r="G481" s="65" t="s">
        <v>756</v>
      </c>
      <c r="H481" s="28" t="s">
        <v>700</v>
      </c>
      <c r="I481" s="28" t="s">
        <v>29</v>
      </c>
      <c r="O481" s="3"/>
      <c r="P481" s="25"/>
      <c r="Q481" s="25"/>
      <c r="R481" s="28"/>
      <c r="S481" s="28"/>
      <c r="T481" s="64"/>
      <c r="U481" s="65"/>
      <c r="V481" s="28"/>
      <c r="W481" s="28"/>
    </row>
    <row r="482" spans="1:23" x14ac:dyDescent="0.2">
      <c r="A482" s="3" t="str">
        <f t="shared" si="7"/>
        <v>Weiss 30045</v>
      </c>
      <c r="B482" s="25">
        <v>146121</v>
      </c>
      <c r="C482" s="25">
        <v>30045</v>
      </c>
      <c r="D482" s="28" t="s">
        <v>1104</v>
      </c>
      <c r="E482" s="28" t="s">
        <v>179</v>
      </c>
      <c r="F482" s="64" t="s">
        <v>113</v>
      </c>
      <c r="G482" s="65"/>
      <c r="H482" s="28" t="s">
        <v>51</v>
      </c>
      <c r="I482" s="28" t="s">
        <v>51</v>
      </c>
      <c r="O482" s="3"/>
      <c r="P482" s="25"/>
      <c r="Q482" s="25"/>
      <c r="R482" s="28"/>
      <c r="S482" s="28"/>
      <c r="T482" s="64"/>
      <c r="U482" s="65"/>
      <c r="V482" s="28"/>
      <c r="W482" s="28"/>
    </row>
    <row r="483" spans="1:23" x14ac:dyDescent="0.2">
      <c r="A483" s="3" t="str">
        <f t="shared" si="7"/>
        <v>Walther 30106</v>
      </c>
      <c r="B483" s="25">
        <v>120228</v>
      </c>
      <c r="C483" s="25">
        <v>30106</v>
      </c>
      <c r="D483" s="28" t="s">
        <v>781</v>
      </c>
      <c r="E483" s="28" t="s">
        <v>224</v>
      </c>
      <c r="F483" s="64" t="s">
        <v>137</v>
      </c>
      <c r="G483" s="65" t="s">
        <v>755</v>
      </c>
      <c r="H483" s="28" t="s">
        <v>1003</v>
      </c>
      <c r="I483" s="28" t="s">
        <v>1002</v>
      </c>
      <c r="O483" s="3"/>
      <c r="P483" s="25"/>
      <c r="Q483" s="25"/>
      <c r="R483" s="28"/>
      <c r="S483" s="28"/>
      <c r="T483" s="64"/>
      <c r="U483" s="65"/>
      <c r="V483" s="28"/>
      <c r="W483" s="28"/>
    </row>
    <row r="484" spans="1:23" x14ac:dyDescent="0.2">
      <c r="A484" s="3" t="str">
        <f t="shared" si="7"/>
        <v>Sawicki 31298</v>
      </c>
      <c r="B484" s="25">
        <v>12281</v>
      </c>
      <c r="C484" s="25">
        <v>31298</v>
      </c>
      <c r="D484" s="27" t="s">
        <v>850</v>
      </c>
      <c r="E484" s="27" t="s">
        <v>79</v>
      </c>
      <c r="F484" s="64" t="s">
        <v>137</v>
      </c>
      <c r="G484" s="65" t="s">
        <v>756</v>
      </c>
      <c r="H484" s="27" t="s">
        <v>33</v>
      </c>
      <c r="I484" s="27" t="s">
        <v>33</v>
      </c>
      <c r="O484" s="3"/>
      <c r="P484" s="25"/>
      <c r="Q484" s="25"/>
      <c r="R484" s="27"/>
      <c r="S484" s="27"/>
      <c r="T484" s="64"/>
      <c r="U484" s="65"/>
      <c r="V484" s="27"/>
      <c r="W484" s="27"/>
    </row>
    <row r="485" spans="1:23" x14ac:dyDescent="0.2">
      <c r="A485" s="3" t="str">
        <f t="shared" si="7"/>
        <v>Hampel 33001</v>
      </c>
      <c r="B485" s="25">
        <v>51500</v>
      </c>
      <c r="C485" s="25">
        <v>33001</v>
      </c>
      <c r="D485" s="28" t="s">
        <v>277</v>
      </c>
      <c r="E485" s="28" t="s">
        <v>140</v>
      </c>
      <c r="F485" s="64" t="s">
        <v>110</v>
      </c>
      <c r="G485" s="65" t="s">
        <v>755</v>
      </c>
      <c r="H485" s="28" t="s">
        <v>691</v>
      </c>
      <c r="I485" s="28" t="s">
        <v>52</v>
      </c>
      <c r="O485" s="3"/>
      <c r="P485" s="25"/>
      <c r="Q485" s="25"/>
      <c r="R485" s="28"/>
      <c r="S485" s="28"/>
      <c r="T485" s="64"/>
      <c r="U485" s="65"/>
      <c r="V485" s="28"/>
      <c r="W485" s="28"/>
    </row>
    <row r="486" spans="1:23" x14ac:dyDescent="0.2">
      <c r="A486" s="3" t="str">
        <f t="shared" si="7"/>
        <v>Altunok 33002</v>
      </c>
      <c r="B486" s="25">
        <v>106785</v>
      </c>
      <c r="C486" s="25">
        <v>33002</v>
      </c>
      <c r="D486" s="28" t="s">
        <v>500</v>
      </c>
      <c r="E486" s="28" t="s">
        <v>501</v>
      </c>
      <c r="F486" s="27" t="s">
        <v>113</v>
      </c>
      <c r="G486" s="72"/>
      <c r="H486" s="28" t="s">
        <v>714</v>
      </c>
      <c r="I486" s="28" t="s">
        <v>54</v>
      </c>
      <c r="O486" s="3"/>
      <c r="P486" s="25"/>
      <c r="Q486" s="25"/>
      <c r="R486" s="28"/>
      <c r="S486" s="28"/>
      <c r="T486" s="27"/>
      <c r="U486" s="72"/>
      <c r="V486" s="28"/>
      <c r="W486" s="28"/>
    </row>
    <row r="487" spans="1:23" x14ac:dyDescent="0.2">
      <c r="A487" s="3" t="str">
        <f t="shared" si="7"/>
        <v>Koths 33003</v>
      </c>
      <c r="B487" s="25">
        <v>106784</v>
      </c>
      <c r="C487" s="25">
        <v>33003</v>
      </c>
      <c r="D487" s="28" t="s">
        <v>518</v>
      </c>
      <c r="E487" s="28" t="s">
        <v>519</v>
      </c>
      <c r="F487" s="27" t="s">
        <v>110</v>
      </c>
      <c r="G487" s="97" t="s">
        <v>758</v>
      </c>
      <c r="H487" s="28" t="s">
        <v>715</v>
      </c>
      <c r="I487" s="28" t="s">
        <v>54</v>
      </c>
      <c r="O487" s="3"/>
      <c r="P487" s="25"/>
      <c r="Q487" s="25"/>
      <c r="R487" s="28"/>
      <c r="S487" s="28"/>
      <c r="T487" s="27"/>
      <c r="U487" s="97"/>
      <c r="V487" s="28"/>
      <c r="W487" s="28"/>
    </row>
    <row r="488" spans="1:23" x14ac:dyDescent="0.2">
      <c r="A488" s="3" t="str">
        <f t="shared" si="7"/>
        <v>Dierks 33004</v>
      </c>
      <c r="B488" s="25">
        <v>106791</v>
      </c>
      <c r="C488" s="25">
        <v>33004</v>
      </c>
      <c r="D488" s="28" t="s">
        <v>116</v>
      </c>
      <c r="E488" s="28" t="s">
        <v>117</v>
      </c>
      <c r="F488" s="64" t="s">
        <v>110</v>
      </c>
      <c r="G488" s="65" t="s">
        <v>758</v>
      </c>
      <c r="H488" s="28" t="s">
        <v>686</v>
      </c>
      <c r="I488" s="28" t="s">
        <v>21</v>
      </c>
      <c r="O488" s="3"/>
      <c r="P488" s="25"/>
      <c r="Q488" s="25"/>
      <c r="R488" s="28"/>
      <c r="S488" s="28"/>
      <c r="T488" s="64"/>
      <c r="U488" s="65"/>
      <c r="V488" s="28"/>
      <c r="W488" s="28"/>
    </row>
    <row r="489" spans="1:23" x14ac:dyDescent="0.2">
      <c r="A489" s="3" t="str">
        <f t="shared" si="7"/>
        <v>Spreng 33009</v>
      </c>
      <c r="B489" s="25">
        <v>106797</v>
      </c>
      <c r="C489" s="25">
        <v>33009</v>
      </c>
      <c r="D489" s="28" t="s">
        <v>554</v>
      </c>
      <c r="E489" s="28" t="s">
        <v>112</v>
      </c>
      <c r="F489" s="64" t="s">
        <v>113</v>
      </c>
      <c r="G489" s="65"/>
      <c r="H489" s="28" t="s">
        <v>723</v>
      </c>
      <c r="I489" s="28" t="s">
        <v>40</v>
      </c>
      <c r="O489" s="3"/>
      <c r="P489" s="25"/>
      <c r="Q489" s="25"/>
      <c r="R489" s="28"/>
      <c r="S489" s="28"/>
      <c r="T489" s="64"/>
      <c r="U489" s="65"/>
      <c r="V489" s="28"/>
      <c r="W489" s="28"/>
    </row>
    <row r="490" spans="1:23" x14ac:dyDescent="0.2">
      <c r="A490" s="3" t="str">
        <f t="shared" si="7"/>
        <v>Spreng 33010</v>
      </c>
      <c r="B490" s="25">
        <v>106798</v>
      </c>
      <c r="C490" s="25">
        <v>33010</v>
      </c>
      <c r="D490" s="28" t="s">
        <v>554</v>
      </c>
      <c r="E490" s="28" t="s">
        <v>213</v>
      </c>
      <c r="F490" s="64" t="s">
        <v>159</v>
      </c>
      <c r="G490" s="65"/>
      <c r="H490" s="28" t="s">
        <v>723</v>
      </c>
      <c r="I490" s="28" t="s">
        <v>40</v>
      </c>
      <c r="O490" s="3"/>
      <c r="P490" s="25"/>
      <c r="Q490" s="25"/>
      <c r="R490" s="28"/>
      <c r="S490" s="28"/>
      <c r="T490" s="64"/>
      <c r="U490" s="65"/>
      <c r="V490" s="28"/>
      <c r="W490" s="28"/>
    </row>
    <row r="491" spans="1:23" x14ac:dyDescent="0.2">
      <c r="A491" s="3" t="str">
        <f t="shared" si="7"/>
        <v>Löffler 33012</v>
      </c>
      <c r="B491" s="25">
        <v>106829</v>
      </c>
      <c r="C491" s="25">
        <v>33012</v>
      </c>
      <c r="D491" s="28" t="s">
        <v>236</v>
      </c>
      <c r="E491" s="28" t="s">
        <v>237</v>
      </c>
      <c r="F491" s="64" t="s">
        <v>110</v>
      </c>
      <c r="G491" s="65"/>
      <c r="H491" s="28" t="s">
        <v>690</v>
      </c>
      <c r="I491" s="28" t="s">
        <v>24</v>
      </c>
      <c r="O491" s="3"/>
      <c r="P491" s="25"/>
      <c r="Q491" s="25"/>
      <c r="R491" s="28"/>
      <c r="S491" s="28"/>
      <c r="T491" s="64"/>
      <c r="U491" s="65"/>
      <c r="V491" s="28"/>
      <c r="W491" s="28"/>
    </row>
    <row r="492" spans="1:23" x14ac:dyDescent="0.2">
      <c r="A492" s="3" t="str">
        <f t="shared" si="7"/>
        <v>Burgess 33013</v>
      </c>
      <c r="B492" s="25">
        <v>106828</v>
      </c>
      <c r="C492" s="25">
        <v>33013</v>
      </c>
      <c r="D492" s="28" t="s">
        <v>225</v>
      </c>
      <c r="E492" s="28" t="s">
        <v>226</v>
      </c>
      <c r="F492" s="64" t="s">
        <v>113</v>
      </c>
      <c r="G492" s="65" t="s">
        <v>755</v>
      </c>
      <c r="H492" s="28" t="s">
        <v>690</v>
      </c>
      <c r="I492" s="28" t="s">
        <v>24</v>
      </c>
      <c r="O492" s="3"/>
      <c r="P492" s="25"/>
      <c r="Q492" s="25"/>
      <c r="R492" s="28"/>
      <c r="S492" s="28"/>
      <c r="T492" s="64"/>
      <c r="U492" s="65"/>
      <c r="V492" s="28"/>
      <c r="W492" s="28"/>
    </row>
    <row r="493" spans="1:23" x14ac:dyDescent="0.2">
      <c r="A493" s="3" t="str">
        <f t="shared" si="7"/>
        <v>Jantschik 33015</v>
      </c>
      <c r="B493" s="25">
        <v>106832</v>
      </c>
      <c r="C493" s="25">
        <v>33015</v>
      </c>
      <c r="D493" s="28" t="s">
        <v>654</v>
      </c>
      <c r="E493" s="28" t="s">
        <v>655</v>
      </c>
      <c r="F493" s="64" t="s">
        <v>133</v>
      </c>
      <c r="G493" s="65" t="s">
        <v>755</v>
      </c>
      <c r="H493" s="28" t="s">
        <v>48</v>
      </c>
      <c r="I493" s="28" t="s">
        <v>48</v>
      </c>
      <c r="O493" s="3"/>
      <c r="P493" s="25"/>
      <c r="Q493" s="25"/>
      <c r="R493" s="28"/>
      <c r="S493" s="28"/>
      <c r="T493" s="64"/>
      <c r="U493" s="65"/>
      <c r="V493" s="28"/>
      <c r="W493" s="28"/>
    </row>
    <row r="494" spans="1:23" x14ac:dyDescent="0.2">
      <c r="A494" s="3" t="str">
        <f t="shared" si="7"/>
        <v>Löw 33019</v>
      </c>
      <c r="B494" s="25">
        <v>106848</v>
      </c>
      <c r="C494" s="25">
        <v>33019</v>
      </c>
      <c r="D494" s="28" t="s">
        <v>615</v>
      </c>
      <c r="E494" s="28" t="s">
        <v>442</v>
      </c>
      <c r="F494" s="64" t="s">
        <v>113</v>
      </c>
      <c r="G494" s="65" t="s">
        <v>760</v>
      </c>
      <c r="H494" s="28" t="s">
        <v>730</v>
      </c>
      <c r="I494" s="28" t="s">
        <v>46</v>
      </c>
      <c r="O494" s="3"/>
      <c r="P494" s="25"/>
      <c r="Q494" s="25"/>
      <c r="R494" s="28"/>
      <c r="S494" s="28"/>
      <c r="T494" s="64"/>
      <c r="U494" s="65"/>
      <c r="V494" s="28"/>
      <c r="W494" s="28"/>
    </row>
    <row r="495" spans="1:23" x14ac:dyDescent="0.2">
      <c r="A495" s="3" t="str">
        <f t="shared" si="7"/>
        <v>Hartsch 33022</v>
      </c>
      <c r="B495" s="25">
        <v>106854</v>
      </c>
      <c r="C495" s="25">
        <v>33022</v>
      </c>
      <c r="D495" s="28" t="s">
        <v>581</v>
      </c>
      <c r="E495" s="28" t="s">
        <v>226</v>
      </c>
      <c r="F495" s="64" t="s">
        <v>113</v>
      </c>
      <c r="G495" s="65" t="s">
        <v>758</v>
      </c>
      <c r="H495" s="28" t="s">
        <v>725</v>
      </c>
      <c r="I495" s="28" t="s">
        <v>43</v>
      </c>
      <c r="O495" s="3"/>
      <c r="P495" s="25"/>
      <c r="Q495" s="25"/>
      <c r="R495" s="28"/>
      <c r="S495" s="28"/>
      <c r="T495" s="64"/>
      <c r="U495" s="65"/>
      <c r="V495" s="28"/>
      <c r="W495" s="28"/>
    </row>
    <row r="496" spans="1:23" x14ac:dyDescent="0.2">
      <c r="A496" s="3" t="str">
        <f t="shared" si="7"/>
        <v>Balzer 33026</v>
      </c>
      <c r="B496" s="25">
        <v>67633</v>
      </c>
      <c r="C496" s="25">
        <v>33026</v>
      </c>
      <c r="D496" s="28" t="s">
        <v>191</v>
      </c>
      <c r="E496" s="28" t="s">
        <v>193</v>
      </c>
      <c r="F496" s="64" t="s">
        <v>155</v>
      </c>
      <c r="G496" s="65" t="s">
        <v>760</v>
      </c>
      <c r="H496" s="28" t="s">
        <v>689</v>
      </c>
      <c r="I496" s="28" t="s">
        <v>53</v>
      </c>
      <c r="O496" s="3"/>
      <c r="P496" s="25"/>
      <c r="Q496" s="25"/>
      <c r="R496" s="28"/>
      <c r="S496" s="28"/>
      <c r="T496" s="64"/>
      <c r="U496" s="65"/>
      <c r="V496" s="28"/>
      <c r="W496" s="28"/>
    </row>
    <row r="497" spans="1:23" x14ac:dyDescent="0.2">
      <c r="A497" s="3" t="str">
        <f t="shared" si="7"/>
        <v>Mansel 33027</v>
      </c>
      <c r="B497" s="25">
        <v>106914</v>
      </c>
      <c r="C497" s="25">
        <v>33027</v>
      </c>
      <c r="D497" s="28" t="s">
        <v>692</v>
      </c>
      <c r="E497" s="28" t="s">
        <v>142</v>
      </c>
      <c r="F497" s="64" t="s">
        <v>133</v>
      </c>
      <c r="G497" s="65"/>
      <c r="H497" s="28" t="s">
        <v>691</v>
      </c>
      <c r="I497" s="28" t="s">
        <v>52</v>
      </c>
      <c r="O497" s="3"/>
      <c r="P497" s="25"/>
      <c r="Q497" s="25"/>
      <c r="R497" s="28"/>
      <c r="S497" s="28"/>
      <c r="T497" s="64"/>
      <c r="U497" s="65"/>
      <c r="V497" s="28"/>
      <c r="W497" s="28"/>
    </row>
    <row r="498" spans="1:23" x14ac:dyDescent="0.2">
      <c r="A498" s="3" t="str">
        <f t="shared" si="7"/>
        <v>Rothenbacher 33029</v>
      </c>
      <c r="B498" s="25">
        <v>106915</v>
      </c>
      <c r="C498" s="25">
        <v>33029</v>
      </c>
      <c r="D498" s="28" t="s">
        <v>668</v>
      </c>
      <c r="E498" s="28" t="s">
        <v>669</v>
      </c>
      <c r="F498" s="64" t="s">
        <v>133</v>
      </c>
      <c r="G498" s="65" t="s">
        <v>760</v>
      </c>
      <c r="H498" s="28" t="s">
        <v>739</v>
      </c>
      <c r="I498" s="28" t="s">
        <v>49</v>
      </c>
      <c r="O498" s="3"/>
      <c r="P498" s="25"/>
      <c r="Q498" s="25"/>
      <c r="R498" s="28"/>
      <c r="S498" s="28"/>
      <c r="T498" s="64"/>
      <c r="U498" s="65"/>
      <c r="V498" s="28"/>
      <c r="W498" s="28"/>
    </row>
    <row r="499" spans="1:23" x14ac:dyDescent="0.2">
      <c r="A499" s="3" t="str">
        <f t="shared" si="7"/>
        <v>Bugs 33031</v>
      </c>
      <c r="B499" s="25">
        <v>106925</v>
      </c>
      <c r="C499" s="25">
        <v>33031</v>
      </c>
      <c r="D499" s="28" t="s">
        <v>662</v>
      </c>
      <c r="E499" s="28" t="s">
        <v>83</v>
      </c>
      <c r="F499" s="64" t="s">
        <v>113</v>
      </c>
      <c r="G499" s="65">
        <v>0</v>
      </c>
      <c r="H499" s="28" t="s">
        <v>739</v>
      </c>
      <c r="I499" s="28" t="s">
        <v>49</v>
      </c>
      <c r="O499" s="3"/>
      <c r="P499" s="25"/>
      <c r="Q499" s="25"/>
      <c r="R499" s="28"/>
      <c r="S499" s="28"/>
      <c r="T499" s="64"/>
      <c r="U499" s="65"/>
      <c r="V499" s="28"/>
      <c r="W499" s="28"/>
    </row>
    <row r="500" spans="1:23" x14ac:dyDescent="0.2">
      <c r="A500" s="3" t="str">
        <f t="shared" si="7"/>
        <v>Jourdan 33032</v>
      </c>
      <c r="B500" s="25">
        <v>106926</v>
      </c>
      <c r="C500" s="25">
        <v>33032</v>
      </c>
      <c r="D500" s="28" t="s">
        <v>629</v>
      </c>
      <c r="E500" s="28" t="s">
        <v>437</v>
      </c>
      <c r="F500" s="98" t="s">
        <v>113</v>
      </c>
      <c r="G500" s="99" t="s">
        <v>760</v>
      </c>
      <c r="H500" s="28" t="s">
        <v>732</v>
      </c>
      <c r="I500" s="28" t="s">
        <v>47</v>
      </c>
      <c r="O500" s="3"/>
      <c r="P500" s="25"/>
      <c r="Q500" s="25"/>
      <c r="R500" s="28"/>
      <c r="S500" s="28"/>
      <c r="T500" s="98"/>
      <c r="U500" s="99"/>
      <c r="V500" s="28"/>
      <c r="W500" s="28"/>
    </row>
    <row r="501" spans="1:23" x14ac:dyDescent="0.2">
      <c r="A501" s="3" t="str">
        <f t="shared" si="7"/>
        <v>Wolf 33034</v>
      </c>
      <c r="B501" s="25">
        <v>106936</v>
      </c>
      <c r="C501" s="25">
        <v>33034</v>
      </c>
      <c r="D501" s="28" t="s">
        <v>151</v>
      </c>
      <c r="E501" s="28" t="s">
        <v>76</v>
      </c>
      <c r="F501" s="64" t="s">
        <v>110</v>
      </c>
      <c r="G501" s="65">
        <v>0</v>
      </c>
      <c r="H501" s="28" t="s">
        <v>724</v>
      </c>
      <c r="I501" s="28" t="s">
        <v>41</v>
      </c>
      <c r="O501" s="3"/>
      <c r="P501" s="25"/>
      <c r="Q501" s="25"/>
      <c r="R501" s="28"/>
      <c r="S501" s="28"/>
      <c r="T501" s="64"/>
      <c r="U501" s="65"/>
      <c r="V501" s="28"/>
      <c r="W501" s="28"/>
    </row>
    <row r="502" spans="1:23" x14ac:dyDescent="0.2">
      <c r="A502" s="3" t="str">
        <f t="shared" si="7"/>
        <v>Teuser 33035</v>
      </c>
      <c r="B502" s="25">
        <v>106938</v>
      </c>
      <c r="C502" s="25">
        <v>33035</v>
      </c>
      <c r="D502" s="28" t="s">
        <v>217</v>
      </c>
      <c r="E502" s="28" t="s">
        <v>218</v>
      </c>
      <c r="F502" s="64" t="s">
        <v>137</v>
      </c>
      <c r="G502" s="65" t="s">
        <v>759</v>
      </c>
      <c r="H502" s="28" t="s">
        <v>689</v>
      </c>
      <c r="I502" s="28" t="s">
        <v>53</v>
      </c>
      <c r="O502" s="3"/>
      <c r="P502" s="25"/>
      <c r="Q502" s="25"/>
      <c r="R502" s="28"/>
      <c r="S502" s="28"/>
      <c r="T502" s="64"/>
      <c r="U502" s="65"/>
      <c r="V502" s="28"/>
      <c r="W502" s="28"/>
    </row>
    <row r="503" spans="1:23" x14ac:dyDescent="0.2">
      <c r="A503" s="3" t="str">
        <f t="shared" si="7"/>
        <v>Rohn 33036</v>
      </c>
      <c r="B503" s="25">
        <v>106939</v>
      </c>
      <c r="C503" s="25">
        <v>33036</v>
      </c>
      <c r="D503" s="28" t="s">
        <v>592</v>
      </c>
      <c r="E503" s="28" t="s">
        <v>378</v>
      </c>
      <c r="F503" s="64" t="s">
        <v>113</v>
      </c>
      <c r="G503" s="65" t="s">
        <v>758</v>
      </c>
      <c r="H503" s="28" t="s">
        <v>706</v>
      </c>
      <c r="I503" s="28" t="s">
        <v>34</v>
      </c>
      <c r="O503" s="3"/>
      <c r="P503" s="25"/>
      <c r="Q503" s="25"/>
      <c r="R503" s="28"/>
      <c r="S503" s="28"/>
      <c r="T503" s="64"/>
      <c r="U503" s="65"/>
      <c r="V503" s="28"/>
      <c r="W503" s="28"/>
    </row>
    <row r="504" spans="1:23" x14ac:dyDescent="0.2">
      <c r="A504" s="3" t="str">
        <f t="shared" si="7"/>
        <v>Krug 33037</v>
      </c>
      <c r="B504" s="25">
        <v>106940</v>
      </c>
      <c r="C504" s="25">
        <v>33037</v>
      </c>
      <c r="D504" s="28" t="s">
        <v>458</v>
      </c>
      <c r="E504" s="28" t="s">
        <v>376</v>
      </c>
      <c r="F504" s="64" t="s">
        <v>113</v>
      </c>
      <c r="G504" s="65" t="s">
        <v>755</v>
      </c>
      <c r="H504" s="28" t="s">
        <v>721</v>
      </c>
      <c r="I504" s="28" t="s">
        <v>54</v>
      </c>
      <c r="O504" s="3"/>
      <c r="P504" s="25"/>
      <c r="Q504" s="25"/>
      <c r="R504" s="28"/>
      <c r="S504" s="28"/>
      <c r="T504" s="64"/>
      <c r="U504" s="65"/>
      <c r="V504" s="28"/>
      <c r="W504" s="28"/>
    </row>
    <row r="505" spans="1:23" x14ac:dyDescent="0.2">
      <c r="A505" s="3" t="str">
        <f t="shared" si="7"/>
        <v>Staudte 33042</v>
      </c>
      <c r="B505" s="25">
        <v>106947</v>
      </c>
      <c r="C505" s="25">
        <v>33042</v>
      </c>
      <c r="D505" s="28" t="s">
        <v>595</v>
      </c>
      <c r="E505" s="28" t="s">
        <v>173</v>
      </c>
      <c r="F505" s="64" t="s">
        <v>110</v>
      </c>
      <c r="G505" s="65" t="s">
        <v>755</v>
      </c>
      <c r="H505" s="28" t="s">
        <v>702</v>
      </c>
      <c r="I505" s="28" t="s">
        <v>30</v>
      </c>
      <c r="O505" s="3"/>
      <c r="P505" s="25"/>
      <c r="Q505" s="25"/>
      <c r="R505" s="28"/>
      <c r="S505" s="28"/>
      <c r="T505" s="64"/>
      <c r="U505" s="65"/>
      <c r="V505" s="28"/>
      <c r="W505" s="28"/>
    </row>
    <row r="506" spans="1:23" x14ac:dyDescent="0.2">
      <c r="A506" s="3" t="str">
        <f t="shared" si="7"/>
        <v>Balzer 33043</v>
      </c>
      <c r="B506" s="25">
        <v>67664</v>
      </c>
      <c r="C506" s="25">
        <v>33043</v>
      </c>
      <c r="D506" s="28" t="s">
        <v>191</v>
      </c>
      <c r="E506" s="28" t="s">
        <v>192</v>
      </c>
      <c r="F506" s="27" t="s">
        <v>110</v>
      </c>
      <c r="G506" s="72" t="s">
        <v>760</v>
      </c>
      <c r="H506" s="28" t="s">
        <v>689</v>
      </c>
      <c r="I506" s="28" t="s">
        <v>53</v>
      </c>
      <c r="O506" s="3"/>
      <c r="P506" s="25"/>
      <c r="Q506" s="25"/>
      <c r="R506" s="28"/>
      <c r="S506" s="28"/>
      <c r="T506" s="27"/>
      <c r="U506" s="72"/>
      <c r="V506" s="28"/>
      <c r="W506" s="28"/>
    </row>
    <row r="507" spans="1:23" x14ac:dyDescent="0.2">
      <c r="A507" s="3" t="str">
        <f t="shared" si="7"/>
        <v>Lella 33048</v>
      </c>
      <c r="B507" s="25">
        <v>106968</v>
      </c>
      <c r="C507" s="25">
        <v>33048</v>
      </c>
      <c r="D507" s="28" t="s">
        <v>631</v>
      </c>
      <c r="E507" s="28" t="s">
        <v>632</v>
      </c>
      <c r="F507" s="64" t="s">
        <v>113</v>
      </c>
      <c r="G507" s="65" t="s">
        <v>758</v>
      </c>
      <c r="H507" s="28" t="s">
        <v>732</v>
      </c>
      <c r="I507" s="28" t="s">
        <v>47</v>
      </c>
      <c r="O507" s="3"/>
      <c r="P507" s="25"/>
      <c r="Q507" s="25"/>
      <c r="R507" s="28"/>
      <c r="S507" s="28"/>
      <c r="T507" s="64"/>
      <c r="U507" s="65"/>
      <c r="V507" s="28"/>
      <c r="W507" s="28"/>
    </row>
    <row r="508" spans="1:23" x14ac:dyDescent="0.2">
      <c r="A508" s="3" t="str">
        <f t="shared" si="7"/>
        <v>Vogelrieder 33049</v>
      </c>
      <c r="B508" s="25">
        <v>106970</v>
      </c>
      <c r="C508" s="25">
        <v>33049</v>
      </c>
      <c r="D508" s="28" t="s">
        <v>491</v>
      </c>
      <c r="E508" s="28" t="s">
        <v>712</v>
      </c>
      <c r="F508" s="64" t="s">
        <v>126</v>
      </c>
      <c r="G508" s="65" t="s">
        <v>755</v>
      </c>
      <c r="H508" s="28" t="s">
        <v>37</v>
      </c>
      <c r="I508" s="28" t="s">
        <v>37</v>
      </c>
      <c r="O508" s="3"/>
      <c r="P508" s="25"/>
      <c r="Q508" s="25"/>
      <c r="R508" s="28"/>
      <c r="S508" s="28"/>
      <c r="T508" s="64"/>
      <c r="U508" s="65"/>
      <c r="V508" s="28"/>
      <c r="W508" s="28"/>
    </row>
    <row r="509" spans="1:23" x14ac:dyDescent="0.2">
      <c r="A509" s="3" t="str">
        <f t="shared" si="7"/>
        <v>Staudte 33050</v>
      </c>
      <c r="B509" s="25">
        <v>106971</v>
      </c>
      <c r="C509" s="25">
        <v>33050</v>
      </c>
      <c r="D509" s="28" t="s">
        <v>595</v>
      </c>
      <c r="E509" s="28" t="s">
        <v>459</v>
      </c>
      <c r="F509" s="27" t="s">
        <v>133</v>
      </c>
      <c r="G509" s="97" t="s">
        <v>760</v>
      </c>
      <c r="H509" s="28" t="s">
        <v>702</v>
      </c>
      <c r="I509" s="28" t="s">
        <v>30</v>
      </c>
      <c r="O509" s="3"/>
      <c r="P509" s="25"/>
      <c r="Q509" s="25"/>
      <c r="R509" s="28"/>
      <c r="S509" s="28"/>
      <c r="T509" s="27"/>
      <c r="U509" s="97"/>
      <c r="V509" s="28"/>
      <c r="W509" s="28"/>
    </row>
    <row r="510" spans="1:23" x14ac:dyDescent="0.2">
      <c r="A510" s="3" t="str">
        <f t="shared" si="7"/>
        <v>Neubauer 33051</v>
      </c>
      <c r="B510" s="25">
        <v>106973</v>
      </c>
      <c r="C510" s="25">
        <v>33051</v>
      </c>
      <c r="D510" s="28" t="s">
        <v>182</v>
      </c>
      <c r="E510" s="28" t="s">
        <v>183</v>
      </c>
      <c r="F510" s="64" t="s">
        <v>133</v>
      </c>
      <c r="G510" s="65" t="s">
        <v>760</v>
      </c>
      <c r="H510" s="28" t="s">
        <v>688</v>
      </c>
      <c r="I510" s="28" t="s">
        <v>23</v>
      </c>
      <c r="O510" s="3"/>
      <c r="P510" s="25"/>
      <c r="Q510" s="25"/>
      <c r="R510" s="28"/>
      <c r="S510" s="28"/>
      <c r="T510" s="64"/>
      <c r="U510" s="65"/>
      <c r="V510" s="28"/>
      <c r="W510" s="28"/>
    </row>
    <row r="511" spans="1:23" x14ac:dyDescent="0.2">
      <c r="A511" s="3" t="str">
        <f t="shared" si="7"/>
        <v>Trebes 33052</v>
      </c>
      <c r="B511" s="25">
        <v>106972</v>
      </c>
      <c r="C511" s="25">
        <v>33052</v>
      </c>
      <c r="D511" s="28" t="s">
        <v>188</v>
      </c>
      <c r="E511" s="28" t="s">
        <v>189</v>
      </c>
      <c r="F511" s="27" t="s">
        <v>137</v>
      </c>
      <c r="G511" s="72" t="s">
        <v>758</v>
      </c>
      <c r="H511" s="28" t="s">
        <v>690</v>
      </c>
      <c r="I511" s="28" t="s">
        <v>24</v>
      </c>
      <c r="O511" s="3"/>
      <c r="P511" s="25"/>
      <c r="Q511" s="25"/>
      <c r="R511" s="28"/>
      <c r="S511" s="28"/>
      <c r="T511" s="27"/>
      <c r="U511" s="72"/>
      <c r="V511" s="28"/>
      <c r="W511" s="28"/>
    </row>
    <row r="512" spans="1:23" x14ac:dyDescent="0.2">
      <c r="A512" s="3" t="str">
        <f t="shared" si="7"/>
        <v>Siebert 33055</v>
      </c>
      <c r="B512" s="25">
        <v>106891</v>
      </c>
      <c r="C512" s="25">
        <v>33055</v>
      </c>
      <c r="D512" s="28" t="s">
        <v>304</v>
      </c>
      <c r="E512" s="28" t="s">
        <v>201</v>
      </c>
      <c r="F512" s="27" t="s">
        <v>110</v>
      </c>
      <c r="G512" s="72" t="s">
        <v>760</v>
      </c>
      <c r="H512" s="28" t="s">
        <v>709</v>
      </c>
      <c r="I512" s="28" t="s">
        <v>35</v>
      </c>
      <c r="O512" s="3"/>
      <c r="P512" s="25"/>
      <c r="Q512" s="25"/>
      <c r="R512" s="28"/>
      <c r="S512" s="28"/>
      <c r="T512" s="27"/>
      <c r="U512" s="72"/>
      <c r="V512" s="28"/>
      <c r="W512" s="28"/>
    </row>
    <row r="513" spans="1:23" x14ac:dyDescent="0.2">
      <c r="A513" s="3" t="str">
        <f t="shared" si="7"/>
        <v>Doffin 33061</v>
      </c>
      <c r="B513" s="25">
        <v>106989</v>
      </c>
      <c r="C513" s="25">
        <v>33061</v>
      </c>
      <c r="D513" s="28" t="s">
        <v>396</v>
      </c>
      <c r="E513" s="28" t="s">
        <v>397</v>
      </c>
      <c r="F513" s="64" t="s">
        <v>137</v>
      </c>
      <c r="G513" s="65" t="s">
        <v>758</v>
      </c>
      <c r="H513" s="28" t="s">
        <v>732</v>
      </c>
      <c r="I513" s="28" t="s">
        <v>47</v>
      </c>
      <c r="O513" s="3"/>
      <c r="P513" s="25"/>
      <c r="Q513" s="25"/>
      <c r="R513" s="28"/>
      <c r="S513" s="28"/>
      <c r="T513" s="64"/>
      <c r="U513" s="65"/>
      <c r="V513" s="28"/>
      <c r="W513" s="28"/>
    </row>
    <row r="514" spans="1:23" x14ac:dyDescent="0.2">
      <c r="A514" s="3" t="str">
        <f t="shared" si="7"/>
        <v>Hebenstreit 33063</v>
      </c>
      <c r="B514" s="25">
        <v>106992</v>
      </c>
      <c r="C514" s="25">
        <v>33063</v>
      </c>
      <c r="D514" s="28" t="s">
        <v>326</v>
      </c>
      <c r="E514" s="28" t="s">
        <v>92</v>
      </c>
      <c r="F514" s="64" t="s">
        <v>137</v>
      </c>
      <c r="G514" s="65" t="s">
        <v>755</v>
      </c>
      <c r="H514" s="28" t="s">
        <v>51</v>
      </c>
      <c r="I514" s="28" t="s">
        <v>51</v>
      </c>
      <c r="O514" s="3"/>
      <c r="P514" s="25"/>
      <c r="Q514" s="25"/>
      <c r="R514" s="28"/>
      <c r="S514" s="28"/>
      <c r="T514" s="64"/>
      <c r="U514" s="65"/>
      <c r="V514" s="28"/>
      <c r="W514" s="28"/>
    </row>
    <row r="515" spans="1:23" x14ac:dyDescent="0.2">
      <c r="A515" s="3" t="str">
        <f t="shared" ref="A515:A578" si="8">D515&amp;" "&amp;C515</f>
        <v>Derleth 33067</v>
      </c>
      <c r="B515" s="25">
        <v>106996</v>
      </c>
      <c r="C515" s="25">
        <v>33067</v>
      </c>
      <c r="D515" s="28" t="s">
        <v>623</v>
      </c>
      <c r="E515" s="28" t="s">
        <v>158</v>
      </c>
      <c r="F515" s="27" t="s">
        <v>113</v>
      </c>
      <c r="G515" s="72" t="s">
        <v>759</v>
      </c>
      <c r="H515" s="28" t="s">
        <v>732</v>
      </c>
      <c r="I515" s="28" t="s">
        <v>47</v>
      </c>
      <c r="O515" s="3"/>
      <c r="P515" s="25"/>
      <c r="Q515" s="25"/>
      <c r="R515" s="28"/>
      <c r="S515" s="28"/>
      <c r="T515" s="27"/>
      <c r="U515" s="72"/>
      <c r="V515" s="28"/>
      <c r="W515" s="28"/>
    </row>
    <row r="516" spans="1:23" x14ac:dyDescent="0.2">
      <c r="A516" s="3" t="str">
        <f t="shared" si="8"/>
        <v>Bruckmann 33068</v>
      </c>
      <c r="B516" s="25">
        <v>106999</v>
      </c>
      <c r="C516" s="25">
        <v>33068</v>
      </c>
      <c r="D516" s="28" t="s">
        <v>223</v>
      </c>
      <c r="E516" s="28" t="s">
        <v>224</v>
      </c>
      <c r="F516" s="64" t="s">
        <v>137</v>
      </c>
      <c r="G516" s="65" t="s">
        <v>759</v>
      </c>
      <c r="H516" s="28" t="s">
        <v>690</v>
      </c>
      <c r="I516" s="28" t="s">
        <v>24</v>
      </c>
      <c r="O516" s="3"/>
      <c r="P516" s="25"/>
      <c r="Q516" s="25"/>
      <c r="R516" s="28"/>
      <c r="S516" s="28"/>
      <c r="T516" s="64"/>
      <c r="U516" s="65"/>
      <c r="V516" s="28"/>
      <c r="W516" s="28"/>
    </row>
    <row r="517" spans="1:23" x14ac:dyDescent="0.2">
      <c r="A517" s="3" t="str">
        <f t="shared" si="8"/>
        <v>Kaiser 33070</v>
      </c>
      <c r="B517" s="25">
        <v>106998</v>
      </c>
      <c r="C517" s="25">
        <v>33070</v>
      </c>
      <c r="D517" s="28" t="s">
        <v>656</v>
      </c>
      <c r="E517" s="28" t="s">
        <v>299</v>
      </c>
      <c r="F517" s="64" t="s">
        <v>113</v>
      </c>
      <c r="G517" s="65"/>
      <c r="H517" s="28" t="s">
        <v>48</v>
      </c>
      <c r="I517" s="28" t="s">
        <v>48</v>
      </c>
      <c r="O517" s="3"/>
      <c r="P517" s="25"/>
      <c r="Q517" s="25"/>
      <c r="R517" s="28"/>
      <c r="S517" s="28"/>
      <c r="T517" s="64"/>
      <c r="U517" s="65"/>
      <c r="V517" s="28"/>
      <c r="W517" s="28"/>
    </row>
    <row r="518" spans="1:23" x14ac:dyDescent="0.2">
      <c r="A518" s="3" t="str">
        <f t="shared" si="8"/>
        <v>Ries 33071</v>
      </c>
      <c r="B518" s="25">
        <v>107000</v>
      </c>
      <c r="C518" s="25">
        <v>33071</v>
      </c>
      <c r="D518" s="28" t="s">
        <v>134</v>
      </c>
      <c r="E518" s="28" t="s">
        <v>85</v>
      </c>
      <c r="F518" s="27" t="s">
        <v>113</v>
      </c>
      <c r="G518" s="72" t="s">
        <v>755</v>
      </c>
      <c r="H518" s="28" t="s">
        <v>721</v>
      </c>
      <c r="I518" s="28" t="s">
        <v>54</v>
      </c>
      <c r="O518" s="3"/>
      <c r="P518" s="25"/>
      <c r="Q518" s="25"/>
      <c r="R518" s="28"/>
      <c r="S518" s="28"/>
      <c r="T518" s="27"/>
      <c r="U518" s="72"/>
      <c r="V518" s="28"/>
      <c r="W518" s="28"/>
    </row>
    <row r="519" spans="1:23" x14ac:dyDescent="0.2">
      <c r="A519" s="3" t="str">
        <f t="shared" si="8"/>
        <v>Hönicke 33072</v>
      </c>
      <c r="B519" s="25">
        <v>107007</v>
      </c>
      <c r="C519" s="25">
        <v>33072</v>
      </c>
      <c r="D519" s="28" t="s">
        <v>123</v>
      </c>
      <c r="E519" s="28" t="s">
        <v>124</v>
      </c>
      <c r="F519" s="64" t="s">
        <v>110</v>
      </c>
      <c r="G519" s="65" t="s">
        <v>755</v>
      </c>
      <c r="H519" s="28" t="s">
        <v>688</v>
      </c>
      <c r="I519" s="28" t="s">
        <v>23</v>
      </c>
      <c r="O519" s="3"/>
      <c r="P519" s="25"/>
      <c r="Q519" s="25"/>
      <c r="R519" s="28"/>
      <c r="S519" s="28"/>
      <c r="T519" s="64"/>
      <c r="U519" s="65"/>
      <c r="V519" s="28"/>
      <c r="W519" s="28"/>
    </row>
    <row r="520" spans="1:23" x14ac:dyDescent="0.2">
      <c r="A520" s="3" t="str">
        <f t="shared" si="8"/>
        <v>Helfrich 33075</v>
      </c>
      <c r="B520" s="25">
        <v>107024</v>
      </c>
      <c r="C520" s="25">
        <v>33075</v>
      </c>
      <c r="D520" s="28" t="s">
        <v>612</v>
      </c>
      <c r="E520" s="28" t="s">
        <v>119</v>
      </c>
      <c r="F520" s="64" t="s">
        <v>110</v>
      </c>
      <c r="G520" s="65" t="s">
        <v>757</v>
      </c>
      <c r="H520" s="28" t="s">
        <v>730</v>
      </c>
      <c r="I520" s="28" t="s">
        <v>46</v>
      </c>
      <c r="O520" s="3"/>
      <c r="P520" s="25"/>
      <c r="Q520" s="25"/>
      <c r="R520" s="28"/>
      <c r="S520" s="28"/>
      <c r="T520" s="64"/>
      <c r="U520" s="65"/>
      <c r="V520" s="28"/>
      <c r="W520" s="28"/>
    </row>
    <row r="521" spans="1:23" x14ac:dyDescent="0.2">
      <c r="A521" s="3" t="str">
        <f t="shared" si="8"/>
        <v>Kügler 33080</v>
      </c>
      <c r="B521" s="25">
        <v>132582</v>
      </c>
      <c r="C521" s="25">
        <v>33080</v>
      </c>
      <c r="D521" s="28" t="s">
        <v>726</v>
      </c>
      <c r="E521" s="28" t="s">
        <v>727</v>
      </c>
      <c r="F521" s="64" t="s">
        <v>137</v>
      </c>
      <c r="G521" s="65">
        <v>0</v>
      </c>
      <c r="H521" s="28" t="s">
        <v>721</v>
      </c>
      <c r="I521" s="28" t="s">
        <v>54</v>
      </c>
      <c r="O521" s="3"/>
      <c r="P521" s="25"/>
      <c r="Q521" s="25"/>
      <c r="R521" s="28"/>
      <c r="S521" s="28"/>
      <c r="T521" s="64"/>
      <c r="U521" s="65"/>
      <c r="V521" s="28"/>
      <c r="W521" s="28"/>
    </row>
    <row r="522" spans="1:23" x14ac:dyDescent="0.2">
      <c r="A522" s="3" t="str">
        <f t="shared" si="8"/>
        <v>Hüllenhütter 33089</v>
      </c>
      <c r="B522" s="25">
        <v>107088</v>
      </c>
      <c r="C522" s="25">
        <v>33089</v>
      </c>
      <c r="D522" s="28" t="s">
        <v>289</v>
      </c>
      <c r="E522" s="28" t="s">
        <v>140</v>
      </c>
      <c r="F522" s="64" t="s">
        <v>133</v>
      </c>
      <c r="G522" s="65" t="s">
        <v>758</v>
      </c>
      <c r="H522" s="28" t="s">
        <v>696</v>
      </c>
      <c r="I522" s="28" t="s">
        <v>50</v>
      </c>
      <c r="O522" s="3"/>
      <c r="P522" s="25"/>
      <c r="Q522" s="25"/>
      <c r="R522" s="28"/>
      <c r="S522" s="28"/>
      <c r="T522" s="64"/>
      <c r="U522" s="65"/>
      <c r="V522" s="28"/>
      <c r="W522" s="28"/>
    </row>
    <row r="523" spans="1:23" x14ac:dyDescent="0.2">
      <c r="A523" s="3" t="str">
        <f t="shared" si="8"/>
        <v>Gallo 33092</v>
      </c>
      <c r="B523" s="25">
        <v>107121</v>
      </c>
      <c r="C523" s="25">
        <v>33092</v>
      </c>
      <c r="D523" s="28" t="s">
        <v>707</v>
      </c>
      <c r="E523" s="28" t="s">
        <v>708</v>
      </c>
      <c r="F523" s="64" t="s">
        <v>155</v>
      </c>
      <c r="G523" s="65" t="s">
        <v>757</v>
      </c>
      <c r="H523" s="28" t="s">
        <v>706</v>
      </c>
      <c r="I523" s="28" t="s">
        <v>34</v>
      </c>
      <c r="O523" s="3"/>
      <c r="P523" s="25"/>
      <c r="Q523" s="25"/>
      <c r="R523" s="28"/>
      <c r="S523" s="28"/>
      <c r="T523" s="64"/>
      <c r="U523" s="65"/>
      <c r="V523" s="28"/>
      <c r="W523" s="28"/>
    </row>
    <row r="524" spans="1:23" x14ac:dyDescent="0.2">
      <c r="A524" s="3" t="str">
        <f t="shared" si="8"/>
        <v>Spies 33094</v>
      </c>
      <c r="B524" s="25">
        <v>107131</v>
      </c>
      <c r="C524" s="25">
        <v>33094</v>
      </c>
      <c r="D524" s="28" t="s">
        <v>763</v>
      </c>
      <c r="E524" s="28" t="s">
        <v>128</v>
      </c>
      <c r="F524" s="64" t="s">
        <v>110</v>
      </c>
      <c r="G524" s="65" t="s">
        <v>760</v>
      </c>
      <c r="H524" s="28" t="s">
        <v>769</v>
      </c>
      <c r="I524" s="28" t="s">
        <v>770</v>
      </c>
      <c r="O524" s="3"/>
      <c r="P524" s="25"/>
      <c r="Q524" s="25"/>
      <c r="R524" s="28"/>
      <c r="S524" s="28"/>
      <c r="T524" s="64"/>
      <c r="U524" s="65"/>
      <c r="V524" s="28"/>
      <c r="W524" s="28"/>
    </row>
    <row r="525" spans="1:23" x14ac:dyDescent="0.2">
      <c r="A525" s="3" t="str">
        <f t="shared" si="8"/>
        <v>Wolff 33095</v>
      </c>
      <c r="B525" s="25">
        <v>107136</v>
      </c>
      <c r="C525" s="25">
        <v>33095</v>
      </c>
      <c r="D525" s="28" t="s">
        <v>575</v>
      </c>
      <c r="E525" s="28" t="s">
        <v>764</v>
      </c>
      <c r="F525" s="64" t="s">
        <v>137</v>
      </c>
      <c r="G525" s="65" t="s">
        <v>755</v>
      </c>
      <c r="H525" s="28" t="s">
        <v>691</v>
      </c>
      <c r="I525" s="28" t="s">
        <v>52</v>
      </c>
      <c r="O525" s="3"/>
      <c r="P525" s="25"/>
      <c r="Q525" s="25"/>
      <c r="R525" s="28"/>
      <c r="S525" s="28"/>
      <c r="T525" s="64"/>
      <c r="U525" s="65"/>
      <c r="V525" s="28"/>
      <c r="W525" s="28"/>
    </row>
    <row r="526" spans="1:23" x14ac:dyDescent="0.2">
      <c r="A526" s="3" t="str">
        <f t="shared" si="8"/>
        <v>Winkelmann 33096</v>
      </c>
      <c r="B526" s="25">
        <v>107137</v>
      </c>
      <c r="C526" s="25">
        <v>33096</v>
      </c>
      <c r="D526" s="28" t="s">
        <v>735</v>
      </c>
      <c r="E526" s="28" t="s">
        <v>233</v>
      </c>
      <c r="F526" s="64" t="s">
        <v>113</v>
      </c>
      <c r="G526" s="65" t="s">
        <v>757</v>
      </c>
      <c r="H526" s="28" t="s">
        <v>732</v>
      </c>
      <c r="I526" s="28" t="s">
        <v>47</v>
      </c>
      <c r="O526" s="3"/>
      <c r="P526" s="25"/>
      <c r="Q526" s="25"/>
      <c r="R526" s="28"/>
      <c r="S526" s="28"/>
      <c r="T526" s="64"/>
      <c r="U526" s="65"/>
      <c r="V526" s="28"/>
      <c r="W526" s="28"/>
    </row>
    <row r="527" spans="1:23" x14ac:dyDescent="0.2">
      <c r="A527" s="3" t="str">
        <f t="shared" si="8"/>
        <v>Schenke 33097</v>
      </c>
      <c r="B527" s="25">
        <v>107137</v>
      </c>
      <c r="C527" s="25">
        <v>33097</v>
      </c>
      <c r="D527" s="28" t="s">
        <v>765</v>
      </c>
      <c r="E527" s="28" t="s">
        <v>101</v>
      </c>
      <c r="F527" s="64" t="s">
        <v>113</v>
      </c>
      <c r="G527" s="65" t="s">
        <v>759</v>
      </c>
      <c r="H527" s="28" t="s">
        <v>769</v>
      </c>
      <c r="I527" s="28" t="s">
        <v>770</v>
      </c>
      <c r="O527" s="3"/>
      <c r="P527" s="25"/>
      <c r="Q527" s="25"/>
      <c r="R527" s="28"/>
      <c r="S527" s="28"/>
      <c r="T527" s="64"/>
      <c r="U527" s="65"/>
      <c r="V527" s="28"/>
      <c r="W527" s="28"/>
    </row>
    <row r="528" spans="1:23" x14ac:dyDescent="0.2">
      <c r="A528" s="3" t="str">
        <f t="shared" si="8"/>
        <v>Grünheid 33098</v>
      </c>
      <c r="B528" s="25">
        <v>107146</v>
      </c>
      <c r="C528" s="25">
        <v>33098</v>
      </c>
      <c r="D528" s="28" t="s">
        <v>716</v>
      </c>
      <c r="E528" s="28" t="s">
        <v>717</v>
      </c>
      <c r="F528" s="64" t="s">
        <v>113</v>
      </c>
      <c r="G528" s="65" t="s">
        <v>755</v>
      </c>
      <c r="H528" s="28" t="s">
        <v>715</v>
      </c>
      <c r="I528" s="28" t="s">
        <v>54</v>
      </c>
      <c r="O528" s="3"/>
      <c r="P528" s="25"/>
      <c r="Q528" s="25"/>
      <c r="R528" s="28"/>
      <c r="S528" s="28"/>
      <c r="T528" s="64"/>
      <c r="U528" s="65"/>
      <c r="V528" s="28"/>
      <c r="W528" s="28"/>
    </row>
    <row r="529" spans="1:23" x14ac:dyDescent="0.2">
      <c r="A529" s="3" t="str">
        <f t="shared" si="8"/>
        <v>Gaither 33102</v>
      </c>
      <c r="B529" s="25">
        <v>132405</v>
      </c>
      <c r="C529" s="25">
        <v>33102</v>
      </c>
      <c r="D529" s="28" t="s">
        <v>323</v>
      </c>
      <c r="E529" s="28" t="s">
        <v>698</v>
      </c>
      <c r="F529" s="64" t="s">
        <v>137</v>
      </c>
      <c r="G529" s="65">
        <v>0</v>
      </c>
      <c r="H529" s="28" t="s">
        <v>51</v>
      </c>
      <c r="I529" s="28" t="s">
        <v>51</v>
      </c>
      <c r="O529" s="3"/>
      <c r="P529" s="25"/>
      <c r="Q529" s="25"/>
      <c r="R529" s="28"/>
      <c r="S529" s="28"/>
      <c r="T529" s="64"/>
      <c r="U529" s="65"/>
      <c r="V529" s="28"/>
      <c r="W529" s="28"/>
    </row>
    <row r="530" spans="1:23" x14ac:dyDescent="0.2">
      <c r="A530" s="3" t="str">
        <f t="shared" si="8"/>
        <v>Geck 33106</v>
      </c>
      <c r="B530" s="25">
        <v>132417</v>
      </c>
      <c r="C530" s="25">
        <v>33106</v>
      </c>
      <c r="D530" s="28" t="s">
        <v>643</v>
      </c>
      <c r="E530" s="28" t="s">
        <v>566</v>
      </c>
      <c r="F530" s="64" t="s">
        <v>155</v>
      </c>
      <c r="G530" s="65" t="s">
        <v>758</v>
      </c>
      <c r="H530" s="28" t="s">
        <v>689</v>
      </c>
      <c r="I530" s="28" t="s">
        <v>53</v>
      </c>
      <c r="O530" s="3"/>
      <c r="P530" s="25"/>
      <c r="Q530" s="25"/>
      <c r="R530" s="28"/>
      <c r="S530" s="28"/>
      <c r="T530" s="64"/>
      <c r="U530" s="65"/>
      <c r="V530" s="28"/>
      <c r="W530" s="28"/>
    </row>
    <row r="531" spans="1:23" x14ac:dyDescent="0.2">
      <c r="A531" s="3" t="str">
        <f t="shared" si="8"/>
        <v>Mayer 33109</v>
      </c>
      <c r="B531" s="25">
        <v>132419</v>
      </c>
      <c r="C531" s="25">
        <v>33109</v>
      </c>
      <c r="D531" s="28" t="s">
        <v>529</v>
      </c>
      <c r="E531" s="28" t="s">
        <v>613</v>
      </c>
      <c r="F531" s="64" t="s">
        <v>133</v>
      </c>
      <c r="G531" s="65" t="s">
        <v>755</v>
      </c>
      <c r="H531" s="28" t="s">
        <v>721</v>
      </c>
      <c r="I531" s="28" t="s">
        <v>54</v>
      </c>
      <c r="O531" s="3"/>
      <c r="P531" s="25"/>
      <c r="Q531" s="25"/>
      <c r="R531" s="28"/>
      <c r="S531" s="28"/>
      <c r="T531" s="64"/>
      <c r="U531" s="65"/>
      <c r="V531" s="28"/>
      <c r="W531" s="28"/>
    </row>
    <row r="532" spans="1:23" x14ac:dyDescent="0.2">
      <c r="A532" s="3" t="str">
        <f t="shared" si="8"/>
        <v>Suchy 33110</v>
      </c>
      <c r="B532" s="25">
        <v>132424</v>
      </c>
      <c r="C532" s="25">
        <v>33110</v>
      </c>
      <c r="D532" s="28" t="s">
        <v>733</v>
      </c>
      <c r="E532" s="28" t="s">
        <v>734</v>
      </c>
      <c r="F532" s="64" t="s">
        <v>110</v>
      </c>
      <c r="G532" s="65">
        <v>0</v>
      </c>
      <c r="H532" s="28" t="s">
        <v>732</v>
      </c>
      <c r="I532" s="28" t="s">
        <v>47</v>
      </c>
      <c r="O532" s="3"/>
      <c r="P532" s="25"/>
      <c r="Q532" s="25"/>
      <c r="R532" s="28"/>
      <c r="S532" s="28"/>
      <c r="T532" s="64"/>
      <c r="U532" s="65"/>
      <c r="V532" s="28"/>
      <c r="W532" s="28"/>
    </row>
    <row r="533" spans="1:23" x14ac:dyDescent="0.2">
      <c r="A533" s="3" t="str">
        <f t="shared" si="8"/>
        <v>Omer 33113</v>
      </c>
      <c r="B533" s="25">
        <v>132467</v>
      </c>
      <c r="C533" s="25">
        <v>33113</v>
      </c>
      <c r="D533" s="28" t="s">
        <v>766</v>
      </c>
      <c r="E533" s="28" t="s">
        <v>179</v>
      </c>
      <c r="F533" s="64" t="s">
        <v>113</v>
      </c>
      <c r="G533" s="65" t="s">
        <v>755</v>
      </c>
      <c r="H533" s="28" t="s">
        <v>721</v>
      </c>
      <c r="I533" s="28" t="s">
        <v>54</v>
      </c>
      <c r="O533" s="3"/>
      <c r="P533" s="25"/>
      <c r="Q533" s="25"/>
      <c r="R533" s="28"/>
      <c r="S533" s="28"/>
      <c r="T533" s="64"/>
      <c r="U533" s="65"/>
      <c r="V533" s="28"/>
      <c r="W533" s="28"/>
    </row>
    <row r="534" spans="1:23" x14ac:dyDescent="0.2">
      <c r="A534" s="3" t="str">
        <f t="shared" si="8"/>
        <v>Hügin 33114</v>
      </c>
      <c r="B534" s="25">
        <v>132472</v>
      </c>
      <c r="C534" s="25">
        <v>33114</v>
      </c>
      <c r="D534" s="28" t="s">
        <v>767</v>
      </c>
      <c r="E534" s="28" t="s">
        <v>324</v>
      </c>
      <c r="F534" s="64" t="s">
        <v>137</v>
      </c>
      <c r="G534" s="65" t="s">
        <v>757</v>
      </c>
      <c r="H534" s="28" t="s">
        <v>690</v>
      </c>
      <c r="I534" s="28" t="s">
        <v>24</v>
      </c>
      <c r="O534" s="3"/>
      <c r="P534" s="25"/>
      <c r="Q534" s="25"/>
      <c r="R534" s="28"/>
      <c r="S534" s="28"/>
      <c r="T534" s="64"/>
      <c r="U534" s="65"/>
      <c r="V534" s="28"/>
      <c r="W534" s="28"/>
    </row>
    <row r="535" spans="1:23" x14ac:dyDescent="0.2">
      <c r="A535" s="3" t="str">
        <f t="shared" si="8"/>
        <v>Schreiner 33121</v>
      </c>
      <c r="B535" s="25">
        <v>132509</v>
      </c>
      <c r="C535" s="25">
        <v>33121</v>
      </c>
      <c r="D535" s="28" t="s">
        <v>782</v>
      </c>
      <c r="E535" s="28" t="s">
        <v>112</v>
      </c>
      <c r="F535" s="64" t="s">
        <v>113</v>
      </c>
      <c r="G535" s="65" t="s">
        <v>755</v>
      </c>
      <c r="H535" s="28" t="s">
        <v>686</v>
      </c>
      <c r="I535" s="28" t="s">
        <v>21</v>
      </c>
      <c r="O535" s="3"/>
      <c r="P535" s="25"/>
      <c r="Q535" s="25"/>
      <c r="R535" s="28"/>
      <c r="S535" s="28"/>
      <c r="T535" s="64"/>
      <c r="U535" s="65"/>
      <c r="V535" s="28"/>
      <c r="W535" s="28"/>
    </row>
    <row r="536" spans="1:23" x14ac:dyDescent="0.2">
      <c r="A536" s="3" t="str">
        <f t="shared" si="8"/>
        <v>Franz 33123</v>
      </c>
      <c r="B536" s="25">
        <v>132519</v>
      </c>
      <c r="C536" s="25">
        <v>33123</v>
      </c>
      <c r="D536" s="28" t="s">
        <v>147</v>
      </c>
      <c r="E536" s="28" t="s">
        <v>783</v>
      </c>
      <c r="F536" s="64" t="s">
        <v>133</v>
      </c>
      <c r="G536" s="65" t="s">
        <v>760</v>
      </c>
      <c r="H536" s="28" t="s">
        <v>688</v>
      </c>
      <c r="I536" s="28" t="s">
        <v>23</v>
      </c>
      <c r="O536" s="3"/>
      <c r="P536" s="25"/>
      <c r="Q536" s="25"/>
      <c r="R536" s="28"/>
      <c r="S536" s="28"/>
      <c r="T536" s="64"/>
      <c r="U536" s="65"/>
      <c r="V536" s="28"/>
      <c r="W536" s="28"/>
    </row>
    <row r="537" spans="1:23" x14ac:dyDescent="0.2">
      <c r="A537" s="3" t="str">
        <f t="shared" si="8"/>
        <v>Ritter 33124</v>
      </c>
      <c r="B537" s="25">
        <v>132524</v>
      </c>
      <c r="C537" s="25">
        <v>33124</v>
      </c>
      <c r="D537" s="28" t="s">
        <v>784</v>
      </c>
      <c r="E537" s="28" t="s">
        <v>559</v>
      </c>
      <c r="F537" s="64" t="s">
        <v>133</v>
      </c>
      <c r="G537" s="65">
        <v>0</v>
      </c>
      <c r="H537" s="28" t="s">
        <v>724</v>
      </c>
      <c r="I537" s="28" t="s">
        <v>41</v>
      </c>
      <c r="O537" s="3"/>
      <c r="P537" s="25"/>
      <c r="Q537" s="25"/>
      <c r="R537" s="28"/>
      <c r="S537" s="28"/>
      <c r="T537" s="64"/>
      <c r="U537" s="65"/>
      <c r="V537" s="28"/>
      <c r="W537" s="28"/>
    </row>
    <row r="538" spans="1:23" x14ac:dyDescent="0.2">
      <c r="A538" s="3" t="str">
        <f t="shared" si="8"/>
        <v>Jerke 33127</v>
      </c>
      <c r="B538" s="25">
        <v>132529</v>
      </c>
      <c r="C538" s="25">
        <v>33127</v>
      </c>
      <c r="D538" s="28" t="s">
        <v>785</v>
      </c>
      <c r="E538" s="28" t="s">
        <v>786</v>
      </c>
      <c r="F538" s="27" t="s">
        <v>159</v>
      </c>
      <c r="G538" s="72" t="s">
        <v>758</v>
      </c>
      <c r="H538" s="28" t="s">
        <v>769</v>
      </c>
      <c r="I538" s="28" t="s">
        <v>770</v>
      </c>
      <c r="O538" s="3"/>
      <c r="P538" s="25"/>
      <c r="Q538" s="25"/>
      <c r="R538" s="28"/>
      <c r="S538" s="28"/>
      <c r="T538" s="27"/>
      <c r="U538" s="72"/>
      <c r="V538" s="28"/>
      <c r="W538" s="28"/>
    </row>
    <row r="539" spans="1:23" x14ac:dyDescent="0.2">
      <c r="A539" s="3" t="str">
        <f t="shared" si="8"/>
        <v>Weidinger 33130</v>
      </c>
      <c r="B539" s="25">
        <v>132546</v>
      </c>
      <c r="C539" s="25">
        <v>33130</v>
      </c>
      <c r="D539" s="28" t="s">
        <v>787</v>
      </c>
      <c r="E539" s="28" t="s">
        <v>788</v>
      </c>
      <c r="F539" s="64" t="s">
        <v>133</v>
      </c>
      <c r="G539" s="65" t="s">
        <v>755</v>
      </c>
      <c r="H539" s="28" t="s">
        <v>732</v>
      </c>
      <c r="I539" s="28" t="s">
        <v>47</v>
      </c>
      <c r="O539" s="3"/>
      <c r="P539" s="25"/>
      <c r="Q539" s="25"/>
      <c r="R539" s="28"/>
      <c r="S539" s="28"/>
      <c r="T539" s="64"/>
      <c r="U539" s="65"/>
      <c r="V539" s="28"/>
      <c r="W539" s="28"/>
    </row>
    <row r="540" spans="1:23" x14ac:dyDescent="0.2">
      <c r="A540" s="3" t="str">
        <f t="shared" si="8"/>
        <v>Schwimmer 33131</v>
      </c>
      <c r="B540" s="25">
        <v>132547</v>
      </c>
      <c r="C540" s="25">
        <v>33131</v>
      </c>
      <c r="D540" s="28" t="s">
        <v>789</v>
      </c>
      <c r="E540" s="28" t="s">
        <v>272</v>
      </c>
      <c r="F540" s="64" t="s">
        <v>113</v>
      </c>
      <c r="G540" s="65" t="s">
        <v>755</v>
      </c>
      <c r="H540" s="28" t="s">
        <v>730</v>
      </c>
      <c r="I540" s="28" t="s">
        <v>46</v>
      </c>
      <c r="O540" s="3"/>
      <c r="P540" s="25"/>
      <c r="Q540" s="25"/>
      <c r="R540" s="28"/>
      <c r="S540" s="28"/>
      <c r="T540" s="64"/>
      <c r="U540" s="65"/>
      <c r="V540" s="28"/>
      <c r="W540" s="28"/>
    </row>
    <row r="541" spans="1:23" x14ac:dyDescent="0.2">
      <c r="A541" s="3" t="str">
        <f t="shared" si="8"/>
        <v>Seitz 33134</v>
      </c>
      <c r="B541" s="25">
        <v>132578</v>
      </c>
      <c r="C541" s="25">
        <v>33134</v>
      </c>
      <c r="D541" s="28" t="s">
        <v>791</v>
      </c>
      <c r="E541" s="28" t="s">
        <v>237</v>
      </c>
      <c r="F541" s="64" t="s">
        <v>110</v>
      </c>
      <c r="G541" s="65" t="s">
        <v>755</v>
      </c>
      <c r="H541" s="28" t="s">
        <v>730</v>
      </c>
      <c r="I541" s="28" t="s">
        <v>46</v>
      </c>
      <c r="O541" s="3"/>
      <c r="P541" s="25"/>
      <c r="Q541" s="25"/>
      <c r="R541" s="28"/>
      <c r="S541" s="28"/>
      <c r="T541" s="64"/>
      <c r="U541" s="65"/>
      <c r="V541" s="28"/>
      <c r="W541" s="28"/>
    </row>
    <row r="542" spans="1:23" x14ac:dyDescent="0.2">
      <c r="A542" s="3" t="str">
        <f t="shared" si="8"/>
        <v>Zwegerl 33135</v>
      </c>
      <c r="B542" s="25">
        <v>132585</v>
      </c>
      <c r="C542" s="25">
        <v>33135</v>
      </c>
      <c r="D542" s="28" t="s">
        <v>792</v>
      </c>
      <c r="E542" s="28" t="s">
        <v>73</v>
      </c>
      <c r="F542" s="64" t="s">
        <v>113</v>
      </c>
      <c r="G542" s="65" t="s">
        <v>759</v>
      </c>
      <c r="H542" s="28" t="s">
        <v>732</v>
      </c>
      <c r="I542" s="28" t="s">
        <v>47</v>
      </c>
      <c r="O542" s="3"/>
      <c r="P542" s="25"/>
      <c r="Q542" s="25"/>
      <c r="R542" s="28"/>
      <c r="S542" s="28"/>
      <c r="T542" s="64"/>
      <c r="U542" s="65"/>
      <c r="V542" s="28"/>
      <c r="W542" s="28"/>
    </row>
    <row r="543" spans="1:23" x14ac:dyDescent="0.2">
      <c r="A543" s="3" t="str">
        <f t="shared" si="8"/>
        <v>Winkelmann 33136</v>
      </c>
      <c r="B543" s="25">
        <v>132586</v>
      </c>
      <c r="C543" s="25">
        <v>33136</v>
      </c>
      <c r="D543" s="28" t="s">
        <v>735</v>
      </c>
      <c r="E543" s="28" t="s">
        <v>318</v>
      </c>
      <c r="F543" s="64" t="s">
        <v>159</v>
      </c>
      <c r="G543" s="65" t="s">
        <v>760</v>
      </c>
      <c r="H543" s="28" t="s">
        <v>732</v>
      </c>
      <c r="I543" s="28" t="s">
        <v>47</v>
      </c>
      <c r="O543" s="3"/>
      <c r="P543" s="25"/>
      <c r="Q543" s="25"/>
      <c r="R543" s="28"/>
      <c r="S543" s="28"/>
      <c r="T543" s="64"/>
      <c r="U543" s="65"/>
      <c r="V543" s="28"/>
      <c r="W543" s="28"/>
    </row>
    <row r="544" spans="1:23" x14ac:dyDescent="0.2">
      <c r="A544" s="3" t="str">
        <f t="shared" si="8"/>
        <v>Henneberg 33137</v>
      </c>
      <c r="B544" s="25">
        <v>132589</v>
      </c>
      <c r="C544" s="25">
        <v>33137</v>
      </c>
      <c r="D544" s="28" t="s">
        <v>793</v>
      </c>
      <c r="E544" s="28" t="s">
        <v>336</v>
      </c>
      <c r="F544" s="64" t="s">
        <v>113</v>
      </c>
      <c r="G544" s="65" t="s">
        <v>758</v>
      </c>
      <c r="H544" s="28" t="s">
        <v>700</v>
      </c>
      <c r="I544" s="28" t="s">
        <v>29</v>
      </c>
      <c r="O544" s="3"/>
      <c r="P544" s="25"/>
      <c r="Q544" s="25"/>
      <c r="R544" s="28"/>
      <c r="S544" s="28"/>
      <c r="T544" s="64"/>
      <c r="U544" s="65"/>
      <c r="V544" s="28"/>
      <c r="W544" s="28"/>
    </row>
    <row r="545" spans="1:23" x14ac:dyDescent="0.2">
      <c r="A545" s="3" t="str">
        <f t="shared" si="8"/>
        <v>Mück 33138</v>
      </c>
      <c r="B545" s="25">
        <v>132597</v>
      </c>
      <c r="C545" s="25">
        <v>33138</v>
      </c>
      <c r="D545" s="28" t="s">
        <v>772</v>
      </c>
      <c r="E545" s="28" t="s">
        <v>82</v>
      </c>
      <c r="F545" s="64" t="s">
        <v>137</v>
      </c>
      <c r="G545" s="65" t="s">
        <v>755</v>
      </c>
      <c r="H545" s="28" t="s">
        <v>1003</v>
      </c>
      <c r="I545" s="28" t="s">
        <v>1002</v>
      </c>
      <c r="O545" s="3"/>
      <c r="P545" s="25"/>
      <c r="Q545" s="25"/>
      <c r="R545" s="28"/>
      <c r="S545" s="28"/>
      <c r="T545" s="64"/>
      <c r="U545" s="65"/>
      <c r="V545" s="28"/>
      <c r="W545" s="28"/>
    </row>
    <row r="546" spans="1:23" x14ac:dyDescent="0.2">
      <c r="A546" s="3" t="str">
        <f t="shared" si="8"/>
        <v>Kastner 33139</v>
      </c>
      <c r="B546" s="25">
        <v>132595</v>
      </c>
      <c r="C546" s="25">
        <v>33139</v>
      </c>
      <c r="D546" s="28" t="s">
        <v>794</v>
      </c>
      <c r="E546" s="28" t="s">
        <v>65</v>
      </c>
      <c r="F546" s="64" t="s">
        <v>110</v>
      </c>
      <c r="G546" s="65" t="s">
        <v>760</v>
      </c>
      <c r="H546" s="28" t="s">
        <v>51</v>
      </c>
      <c r="I546" s="28" t="s">
        <v>51</v>
      </c>
      <c r="O546" s="3"/>
      <c r="P546" s="25"/>
      <c r="Q546" s="25"/>
      <c r="R546" s="28"/>
      <c r="S546" s="28"/>
      <c r="T546" s="64"/>
      <c r="U546" s="65"/>
      <c r="V546" s="28"/>
      <c r="W546" s="28"/>
    </row>
    <row r="547" spans="1:23" x14ac:dyDescent="0.2">
      <c r="A547" s="3" t="str">
        <f t="shared" si="8"/>
        <v>Hohmann 33143</v>
      </c>
      <c r="B547" s="25">
        <v>132600</v>
      </c>
      <c r="C547" s="25">
        <v>33143</v>
      </c>
      <c r="D547" s="28" t="s">
        <v>778</v>
      </c>
      <c r="E547" s="28" t="s">
        <v>275</v>
      </c>
      <c r="F547" s="64" t="s">
        <v>110</v>
      </c>
      <c r="G547" s="65" t="s">
        <v>755</v>
      </c>
      <c r="H547" s="28" t="s">
        <v>779</v>
      </c>
      <c r="I547" s="28" t="s">
        <v>780</v>
      </c>
      <c r="O547" s="3"/>
      <c r="P547" s="25"/>
      <c r="Q547" s="25"/>
      <c r="R547" s="28"/>
      <c r="S547" s="28"/>
      <c r="T547" s="64"/>
      <c r="U547" s="65"/>
      <c r="V547" s="28"/>
      <c r="W547" s="28"/>
    </row>
    <row r="548" spans="1:23" x14ac:dyDescent="0.2">
      <c r="A548" s="3" t="str">
        <f t="shared" si="8"/>
        <v>Schmitt 33145</v>
      </c>
      <c r="B548" s="25">
        <v>135802</v>
      </c>
      <c r="C548" s="25">
        <v>33145</v>
      </c>
      <c r="D548" s="28" t="s">
        <v>599</v>
      </c>
      <c r="E548" s="28" t="s">
        <v>112</v>
      </c>
      <c r="F548" s="64" t="s">
        <v>113</v>
      </c>
      <c r="G548" s="65" t="s">
        <v>760</v>
      </c>
      <c r="H548" s="28" t="s">
        <v>779</v>
      </c>
      <c r="I548" s="28" t="s">
        <v>780</v>
      </c>
      <c r="O548" s="3"/>
      <c r="P548" s="25"/>
      <c r="Q548" s="25"/>
      <c r="R548" s="28"/>
      <c r="S548" s="28"/>
      <c r="T548" s="64"/>
      <c r="U548" s="65"/>
      <c r="V548" s="28"/>
      <c r="W548" s="28"/>
    </row>
    <row r="549" spans="1:23" x14ac:dyDescent="0.2">
      <c r="A549" s="3" t="str">
        <f t="shared" si="8"/>
        <v>Kohler 33146</v>
      </c>
      <c r="B549" s="25">
        <v>135803</v>
      </c>
      <c r="C549" s="25">
        <v>33146</v>
      </c>
      <c r="D549" s="28" t="s">
        <v>795</v>
      </c>
      <c r="E549" s="28" t="s">
        <v>796</v>
      </c>
      <c r="F549" s="27" t="s">
        <v>133</v>
      </c>
      <c r="G549" s="72" t="s">
        <v>755</v>
      </c>
      <c r="H549" s="28" t="s">
        <v>779</v>
      </c>
      <c r="I549" s="28" t="s">
        <v>780</v>
      </c>
      <c r="O549" s="3"/>
      <c r="P549" s="25"/>
      <c r="Q549" s="25"/>
      <c r="R549" s="28"/>
      <c r="S549" s="28"/>
      <c r="T549" s="27"/>
      <c r="U549" s="72"/>
      <c r="V549" s="28"/>
      <c r="W549" s="28"/>
    </row>
    <row r="550" spans="1:23" x14ac:dyDescent="0.2">
      <c r="A550" s="3" t="str">
        <f t="shared" si="8"/>
        <v>Heininger 33147</v>
      </c>
      <c r="B550" s="25">
        <v>135806</v>
      </c>
      <c r="C550" s="25">
        <v>33147</v>
      </c>
      <c r="D550" s="28" t="s">
        <v>852</v>
      </c>
      <c r="E550" s="28" t="s">
        <v>511</v>
      </c>
      <c r="F550" s="64" t="s">
        <v>155</v>
      </c>
      <c r="G550" s="65"/>
      <c r="H550" s="28" t="s">
        <v>690</v>
      </c>
      <c r="I550" s="28" t="s">
        <v>24</v>
      </c>
      <c r="O550" s="3"/>
      <c r="P550" s="25"/>
      <c r="Q550" s="25"/>
      <c r="R550" s="28"/>
      <c r="S550" s="28"/>
      <c r="T550" s="64"/>
      <c r="U550" s="65"/>
      <c r="V550" s="28"/>
      <c r="W550" s="28"/>
    </row>
    <row r="551" spans="1:23" x14ac:dyDescent="0.2">
      <c r="A551" s="3" t="str">
        <f t="shared" si="8"/>
        <v>Grünheid 33148</v>
      </c>
      <c r="B551" s="25">
        <v>135807</v>
      </c>
      <c r="C551" s="25">
        <v>33148</v>
      </c>
      <c r="D551" s="28" t="s">
        <v>716</v>
      </c>
      <c r="E551" s="28" t="s">
        <v>275</v>
      </c>
      <c r="F551" s="64" t="s">
        <v>126</v>
      </c>
      <c r="G551" s="65" t="s">
        <v>759</v>
      </c>
      <c r="H551" s="28" t="s">
        <v>715</v>
      </c>
      <c r="I551" s="28" t="s">
        <v>54</v>
      </c>
      <c r="O551" s="3"/>
      <c r="P551" s="25"/>
      <c r="Q551" s="25"/>
      <c r="R551" s="28"/>
      <c r="S551" s="28"/>
      <c r="T551" s="64"/>
      <c r="U551" s="65"/>
      <c r="V551" s="28"/>
      <c r="W551" s="28"/>
    </row>
    <row r="552" spans="1:23" x14ac:dyDescent="0.2">
      <c r="A552" s="3" t="str">
        <f t="shared" si="8"/>
        <v>Özsoy 33149</v>
      </c>
      <c r="B552" s="25">
        <v>135812</v>
      </c>
      <c r="C552" s="25">
        <v>33149</v>
      </c>
      <c r="D552" s="28" t="s">
        <v>853</v>
      </c>
      <c r="E552" s="28" t="s">
        <v>797</v>
      </c>
      <c r="F552" s="64" t="s">
        <v>113</v>
      </c>
      <c r="G552" s="65" t="s">
        <v>757</v>
      </c>
      <c r="H552" s="28" t="s">
        <v>700</v>
      </c>
      <c r="I552" s="28" t="s">
        <v>29</v>
      </c>
      <c r="O552" s="3"/>
      <c r="P552" s="25"/>
      <c r="Q552" s="25"/>
      <c r="R552" s="28"/>
      <c r="S552" s="28"/>
      <c r="T552" s="64"/>
      <c r="U552" s="65"/>
      <c r="V552" s="28"/>
      <c r="W552" s="28"/>
    </row>
    <row r="553" spans="1:23" x14ac:dyDescent="0.2">
      <c r="A553" s="3" t="str">
        <f t="shared" si="8"/>
        <v>Rogalla 33150</v>
      </c>
      <c r="B553" s="25">
        <v>135816</v>
      </c>
      <c r="C553" s="25">
        <v>33150</v>
      </c>
      <c r="D553" s="27" t="s">
        <v>798</v>
      </c>
      <c r="E553" s="27" t="s">
        <v>437</v>
      </c>
      <c r="F553" s="64" t="s">
        <v>133</v>
      </c>
      <c r="G553" s="65" t="s">
        <v>757</v>
      </c>
      <c r="H553" s="27" t="s">
        <v>33</v>
      </c>
      <c r="I553" s="27" t="s">
        <v>33</v>
      </c>
      <c r="O553" s="3"/>
      <c r="P553" s="25"/>
      <c r="Q553" s="25"/>
      <c r="R553" s="27"/>
      <c r="S553" s="27"/>
      <c r="T553" s="64"/>
      <c r="U553" s="65"/>
      <c r="V553" s="27"/>
      <c r="W553" s="27"/>
    </row>
    <row r="554" spans="1:23" x14ac:dyDescent="0.2">
      <c r="A554" s="3" t="str">
        <f t="shared" si="8"/>
        <v>Vogt 33152</v>
      </c>
      <c r="B554" s="25">
        <v>135820</v>
      </c>
      <c r="C554" s="25">
        <v>33152</v>
      </c>
      <c r="D554" s="28" t="s">
        <v>320</v>
      </c>
      <c r="E554" s="28" t="s">
        <v>799</v>
      </c>
      <c r="F554" s="64" t="s">
        <v>137</v>
      </c>
      <c r="G554" s="65" t="s">
        <v>755</v>
      </c>
      <c r="H554" s="28" t="s">
        <v>732</v>
      </c>
      <c r="I554" s="28" t="s">
        <v>47</v>
      </c>
      <c r="O554" s="3"/>
      <c r="P554" s="25"/>
      <c r="Q554" s="25"/>
      <c r="R554" s="28"/>
      <c r="S554" s="28"/>
      <c r="T554" s="64"/>
      <c r="U554" s="65"/>
      <c r="V554" s="28"/>
      <c r="W554" s="28"/>
    </row>
    <row r="555" spans="1:23" x14ac:dyDescent="0.2">
      <c r="A555" s="3" t="str">
        <f t="shared" si="8"/>
        <v>Höhn 33153</v>
      </c>
      <c r="B555" s="25">
        <v>135822</v>
      </c>
      <c r="C555" s="25">
        <v>33153</v>
      </c>
      <c r="D555" s="28" t="s">
        <v>800</v>
      </c>
      <c r="E555" s="28" t="s">
        <v>144</v>
      </c>
      <c r="F555" s="64" t="s">
        <v>113</v>
      </c>
      <c r="G555" s="65" t="s">
        <v>760</v>
      </c>
      <c r="H555" s="28" t="s">
        <v>732</v>
      </c>
      <c r="I555" s="28" t="s">
        <v>47</v>
      </c>
      <c r="O555" s="3"/>
      <c r="P555" s="25"/>
      <c r="Q555" s="25"/>
      <c r="R555" s="28"/>
      <c r="S555" s="28"/>
      <c r="T555" s="64"/>
      <c r="U555" s="65"/>
      <c r="V555" s="28"/>
      <c r="W555" s="28"/>
    </row>
    <row r="556" spans="1:23" x14ac:dyDescent="0.2">
      <c r="A556" s="3" t="str">
        <f t="shared" si="8"/>
        <v>Bien 33154</v>
      </c>
      <c r="B556" s="25">
        <v>135823</v>
      </c>
      <c r="C556" s="25">
        <v>33154</v>
      </c>
      <c r="D556" s="28" t="s">
        <v>570</v>
      </c>
      <c r="E556" s="28" t="s">
        <v>187</v>
      </c>
      <c r="F556" s="64" t="s">
        <v>133</v>
      </c>
      <c r="G556" s="65" t="s">
        <v>760</v>
      </c>
      <c r="H556" s="28" t="s">
        <v>42</v>
      </c>
      <c r="I556" s="28" t="s">
        <v>42</v>
      </c>
      <c r="O556" s="3"/>
      <c r="P556" s="25"/>
      <c r="Q556" s="25"/>
      <c r="R556" s="28"/>
      <c r="S556" s="28"/>
      <c r="T556" s="64"/>
      <c r="U556" s="65"/>
      <c r="V556" s="28"/>
      <c r="W556" s="28"/>
    </row>
    <row r="557" spans="1:23" x14ac:dyDescent="0.2">
      <c r="A557" s="3" t="str">
        <f t="shared" si="8"/>
        <v>Hartmann 33156</v>
      </c>
      <c r="B557" s="25">
        <v>135831</v>
      </c>
      <c r="C557" s="25">
        <v>33156</v>
      </c>
      <c r="D557" s="28" t="s">
        <v>325</v>
      </c>
      <c r="E557" s="28" t="s">
        <v>604</v>
      </c>
      <c r="F557" s="64" t="s">
        <v>133</v>
      </c>
      <c r="G557" s="65" t="s">
        <v>760</v>
      </c>
      <c r="H557" s="28" t="s">
        <v>686</v>
      </c>
      <c r="I557" s="28" t="s">
        <v>21</v>
      </c>
      <c r="O557" s="3"/>
      <c r="P557" s="25"/>
      <c r="Q557" s="25"/>
      <c r="R557" s="28"/>
      <c r="S557" s="28"/>
      <c r="T557" s="64"/>
      <c r="U557" s="65"/>
      <c r="V557" s="28"/>
      <c r="W557" s="28"/>
    </row>
    <row r="558" spans="1:23" x14ac:dyDescent="0.2">
      <c r="A558" s="3" t="str">
        <f t="shared" si="8"/>
        <v>Michael 33158</v>
      </c>
      <c r="B558" s="25">
        <v>135838</v>
      </c>
      <c r="C558" s="25">
        <v>33158</v>
      </c>
      <c r="D558" s="28" t="s">
        <v>158</v>
      </c>
      <c r="E558" s="28" t="s">
        <v>81</v>
      </c>
      <c r="F558" s="64" t="s">
        <v>113</v>
      </c>
      <c r="G558" s="65" t="s">
        <v>760</v>
      </c>
      <c r="H558" s="28" t="s">
        <v>739</v>
      </c>
      <c r="I558" s="28" t="s">
        <v>49</v>
      </c>
      <c r="O558" s="3"/>
      <c r="P558" s="25"/>
      <c r="Q558" s="25"/>
      <c r="R558" s="28"/>
      <c r="S558" s="28"/>
      <c r="T558" s="64"/>
      <c r="U558" s="65"/>
      <c r="V558" s="28"/>
      <c r="W558" s="28"/>
    </row>
    <row r="559" spans="1:23" x14ac:dyDescent="0.2">
      <c r="A559" s="3" t="str">
        <f t="shared" si="8"/>
        <v>Blecher 33160</v>
      </c>
      <c r="B559" s="25">
        <v>135843</v>
      </c>
      <c r="C559" s="25">
        <v>33160</v>
      </c>
      <c r="D559" s="28" t="s">
        <v>801</v>
      </c>
      <c r="E559" s="28" t="s">
        <v>802</v>
      </c>
      <c r="F559" s="64" t="s">
        <v>155</v>
      </c>
      <c r="G559" s="65" t="s">
        <v>760</v>
      </c>
      <c r="H559" s="28" t="s">
        <v>739</v>
      </c>
      <c r="I559" s="28" t="s">
        <v>49</v>
      </c>
      <c r="O559" s="3"/>
      <c r="P559" s="25"/>
      <c r="Q559" s="25"/>
      <c r="R559" s="28"/>
      <c r="S559" s="28"/>
      <c r="T559" s="64"/>
      <c r="U559" s="65"/>
      <c r="V559" s="28"/>
      <c r="W559" s="28"/>
    </row>
    <row r="560" spans="1:23" x14ac:dyDescent="0.2">
      <c r="A560" s="3" t="str">
        <f t="shared" si="8"/>
        <v>Tross 33162</v>
      </c>
      <c r="B560" s="25">
        <v>135854</v>
      </c>
      <c r="C560" s="25">
        <v>33162</v>
      </c>
      <c r="D560" s="28" t="s">
        <v>803</v>
      </c>
      <c r="E560" s="28" t="s">
        <v>804</v>
      </c>
      <c r="F560" s="64" t="s">
        <v>156</v>
      </c>
      <c r="G560" s="65">
        <v>0</v>
      </c>
      <c r="H560" s="28" t="s">
        <v>730</v>
      </c>
      <c r="I560" s="28" t="s">
        <v>46</v>
      </c>
      <c r="O560" s="3"/>
      <c r="P560" s="25"/>
      <c r="Q560" s="25"/>
      <c r="R560" s="28"/>
      <c r="S560" s="28"/>
      <c r="T560" s="64"/>
      <c r="U560" s="65"/>
      <c r="V560" s="28"/>
      <c r="W560" s="28"/>
    </row>
    <row r="561" spans="1:23" x14ac:dyDescent="0.2">
      <c r="A561" s="3" t="str">
        <f t="shared" si="8"/>
        <v>Gutzwiller 33163</v>
      </c>
      <c r="B561" s="25">
        <v>135861</v>
      </c>
      <c r="C561" s="25">
        <v>33163</v>
      </c>
      <c r="D561" s="28" t="s">
        <v>601</v>
      </c>
      <c r="E561" s="28" t="s">
        <v>122</v>
      </c>
      <c r="F561" s="64" t="s">
        <v>113</v>
      </c>
      <c r="G561" s="65"/>
      <c r="H561" s="28" t="s">
        <v>37</v>
      </c>
      <c r="I561" s="28" t="s">
        <v>37</v>
      </c>
      <c r="O561" s="3"/>
      <c r="P561" s="25"/>
      <c r="Q561" s="25"/>
      <c r="R561" s="28"/>
      <c r="S561" s="28"/>
      <c r="T561" s="64"/>
      <c r="U561" s="65"/>
      <c r="V561" s="28"/>
      <c r="W561" s="28"/>
    </row>
    <row r="562" spans="1:23" x14ac:dyDescent="0.2">
      <c r="A562" s="3" t="str">
        <f t="shared" si="8"/>
        <v>Horn 33164</v>
      </c>
      <c r="B562" s="25">
        <v>135868</v>
      </c>
      <c r="C562" s="25">
        <v>33164</v>
      </c>
      <c r="D562" s="28" t="s">
        <v>854</v>
      </c>
      <c r="E562" s="28" t="s">
        <v>855</v>
      </c>
      <c r="F562" s="64" t="s">
        <v>113</v>
      </c>
      <c r="G562" s="65" t="s">
        <v>757</v>
      </c>
      <c r="H562" s="28" t="s">
        <v>700</v>
      </c>
      <c r="I562" s="28" t="s">
        <v>29</v>
      </c>
      <c r="O562" s="3"/>
      <c r="P562" s="25"/>
      <c r="Q562" s="25"/>
      <c r="R562" s="28"/>
      <c r="S562" s="28"/>
      <c r="T562" s="64"/>
      <c r="U562" s="65"/>
      <c r="V562" s="28"/>
      <c r="W562" s="28"/>
    </row>
    <row r="563" spans="1:23" x14ac:dyDescent="0.2">
      <c r="A563" s="3" t="str">
        <f t="shared" si="8"/>
        <v>Paul 33165</v>
      </c>
      <c r="B563" s="25">
        <v>135832</v>
      </c>
      <c r="C563" s="25">
        <v>33165</v>
      </c>
      <c r="D563" s="28" t="s">
        <v>367</v>
      </c>
      <c r="E563" s="28" t="s">
        <v>856</v>
      </c>
      <c r="F563" s="64" t="s">
        <v>110</v>
      </c>
      <c r="G563" s="65" t="s">
        <v>758</v>
      </c>
      <c r="H563" s="28" t="s">
        <v>691</v>
      </c>
      <c r="I563" s="28" t="s">
        <v>52</v>
      </c>
      <c r="O563" s="3"/>
      <c r="P563" s="25"/>
      <c r="Q563" s="25"/>
      <c r="R563" s="28"/>
      <c r="S563" s="28"/>
      <c r="T563" s="64"/>
      <c r="U563" s="65"/>
      <c r="V563" s="28"/>
      <c r="W563" s="28"/>
    </row>
    <row r="564" spans="1:23" x14ac:dyDescent="0.2">
      <c r="A564" s="3" t="str">
        <f t="shared" si="8"/>
        <v>Müller 33167</v>
      </c>
      <c r="B564" s="25">
        <v>135873</v>
      </c>
      <c r="C564" s="25">
        <v>33167</v>
      </c>
      <c r="D564" s="28" t="s">
        <v>278</v>
      </c>
      <c r="E564" s="28" t="s">
        <v>857</v>
      </c>
      <c r="F564" s="64" t="s">
        <v>113</v>
      </c>
      <c r="G564" s="65" t="s">
        <v>760</v>
      </c>
      <c r="H564" s="28" t="s">
        <v>687</v>
      </c>
      <c r="I564" s="28" t="s">
        <v>22</v>
      </c>
      <c r="O564" s="3"/>
      <c r="P564" s="25"/>
      <c r="Q564" s="25"/>
      <c r="R564" s="28"/>
      <c r="S564" s="28"/>
      <c r="T564" s="64"/>
      <c r="U564" s="65"/>
      <c r="V564" s="28"/>
      <c r="W564" s="28"/>
    </row>
    <row r="565" spans="1:23" x14ac:dyDescent="0.2">
      <c r="A565" s="3" t="str">
        <f t="shared" si="8"/>
        <v>Klein 33168</v>
      </c>
      <c r="B565" s="25">
        <v>135883</v>
      </c>
      <c r="C565" s="25">
        <v>33168</v>
      </c>
      <c r="D565" s="28" t="s">
        <v>438</v>
      </c>
      <c r="E565" s="28" t="s">
        <v>125</v>
      </c>
      <c r="F565" s="64" t="s">
        <v>133</v>
      </c>
      <c r="G565" s="65" t="s">
        <v>755</v>
      </c>
      <c r="H565" s="28" t="s">
        <v>704</v>
      </c>
      <c r="I565" s="28" t="s">
        <v>54</v>
      </c>
      <c r="O565" s="3"/>
      <c r="P565" s="25"/>
      <c r="Q565" s="25"/>
      <c r="R565" s="28"/>
      <c r="S565" s="28"/>
      <c r="T565" s="64"/>
      <c r="U565" s="65"/>
      <c r="V565" s="28"/>
      <c r="W565" s="28"/>
    </row>
    <row r="566" spans="1:23" x14ac:dyDescent="0.2">
      <c r="A566" s="3" t="str">
        <f t="shared" si="8"/>
        <v>Brieden 33169</v>
      </c>
      <c r="B566" s="25">
        <v>135885</v>
      </c>
      <c r="C566" s="25">
        <v>33169</v>
      </c>
      <c r="D566" s="28" t="s">
        <v>858</v>
      </c>
      <c r="E566" s="28" t="s">
        <v>158</v>
      </c>
      <c r="F566" s="27" t="s">
        <v>113</v>
      </c>
      <c r="G566" s="72" t="s">
        <v>755</v>
      </c>
      <c r="H566" s="28" t="s">
        <v>689</v>
      </c>
      <c r="I566" s="28" t="s">
        <v>53</v>
      </c>
      <c r="O566" s="3"/>
      <c r="P566" s="25"/>
      <c r="Q566" s="25"/>
      <c r="R566" s="28"/>
      <c r="S566" s="28"/>
      <c r="T566" s="27"/>
      <c r="U566" s="72"/>
      <c r="V566" s="28"/>
      <c r="W566" s="28"/>
    </row>
    <row r="567" spans="1:23" x14ac:dyDescent="0.2">
      <c r="A567" s="3" t="str">
        <f t="shared" si="8"/>
        <v>Frank 33170</v>
      </c>
      <c r="B567" s="25">
        <v>135895</v>
      </c>
      <c r="C567" s="25">
        <v>33170</v>
      </c>
      <c r="D567" s="28" t="s">
        <v>437</v>
      </c>
      <c r="E567" s="28" t="s">
        <v>859</v>
      </c>
      <c r="F567" s="64" t="s">
        <v>126</v>
      </c>
      <c r="G567" s="65" t="s">
        <v>755</v>
      </c>
      <c r="H567" s="28" t="s">
        <v>769</v>
      </c>
      <c r="I567" s="28" t="s">
        <v>770</v>
      </c>
      <c r="O567" s="3"/>
      <c r="P567" s="25"/>
      <c r="Q567" s="25"/>
      <c r="R567" s="28"/>
      <c r="S567" s="28"/>
      <c r="T567" s="64"/>
      <c r="U567" s="65"/>
      <c r="V567" s="28"/>
      <c r="W567" s="28"/>
    </row>
    <row r="568" spans="1:23" x14ac:dyDescent="0.2">
      <c r="A568" s="3" t="str">
        <f t="shared" si="8"/>
        <v>Kaiser 33173</v>
      </c>
      <c r="B568" s="25">
        <v>135901</v>
      </c>
      <c r="C568" s="25">
        <v>33173</v>
      </c>
      <c r="D568" s="28" t="s">
        <v>656</v>
      </c>
      <c r="E568" s="28" t="s">
        <v>101</v>
      </c>
      <c r="F568" s="64" t="s">
        <v>110</v>
      </c>
      <c r="G568" s="65" t="s">
        <v>759</v>
      </c>
      <c r="H568" s="28" t="s">
        <v>48</v>
      </c>
      <c r="I568" s="28" t="s">
        <v>48</v>
      </c>
      <c r="O568" s="3"/>
      <c r="P568" s="25"/>
      <c r="Q568" s="25"/>
      <c r="R568" s="28"/>
      <c r="S568" s="28"/>
      <c r="T568" s="64"/>
      <c r="U568" s="65"/>
      <c r="V568" s="28"/>
      <c r="W568" s="28"/>
    </row>
    <row r="569" spans="1:23" x14ac:dyDescent="0.2">
      <c r="A569" s="3" t="str">
        <f t="shared" si="8"/>
        <v>Kaiser 33174</v>
      </c>
      <c r="B569" s="25">
        <v>135900</v>
      </c>
      <c r="C569" s="25">
        <v>33174</v>
      </c>
      <c r="D569" s="28" t="s">
        <v>656</v>
      </c>
      <c r="E569" s="28" t="s">
        <v>72</v>
      </c>
      <c r="F569" s="64" t="s">
        <v>110</v>
      </c>
      <c r="G569" s="65" t="s">
        <v>760</v>
      </c>
      <c r="H569" s="28" t="s">
        <v>48</v>
      </c>
      <c r="I569" s="28" t="s">
        <v>48</v>
      </c>
      <c r="O569" s="3"/>
      <c r="P569" s="25"/>
      <c r="Q569" s="25"/>
      <c r="R569" s="28"/>
      <c r="S569" s="28"/>
      <c r="T569" s="64"/>
      <c r="U569" s="65"/>
      <c r="V569" s="28"/>
      <c r="W569" s="28"/>
    </row>
    <row r="570" spans="1:23" x14ac:dyDescent="0.2">
      <c r="A570" s="3" t="str">
        <f t="shared" si="8"/>
        <v>Korb 33175</v>
      </c>
      <c r="B570" s="25">
        <v>135907</v>
      </c>
      <c r="C570" s="25">
        <v>33175</v>
      </c>
      <c r="D570" s="28" t="s">
        <v>860</v>
      </c>
      <c r="E570" s="28" t="s">
        <v>219</v>
      </c>
      <c r="F570" s="64" t="s">
        <v>113</v>
      </c>
      <c r="G570" s="65" t="s">
        <v>759</v>
      </c>
      <c r="H570" s="28" t="s">
        <v>769</v>
      </c>
      <c r="I570" s="28" t="s">
        <v>770</v>
      </c>
      <c r="O570" s="3"/>
      <c r="P570" s="25"/>
      <c r="Q570" s="25"/>
      <c r="R570" s="28"/>
      <c r="S570" s="28"/>
      <c r="T570" s="64"/>
      <c r="U570" s="65"/>
      <c r="V570" s="28"/>
      <c r="W570" s="28"/>
    </row>
    <row r="571" spans="1:23" x14ac:dyDescent="0.2">
      <c r="A571" s="3" t="str">
        <f t="shared" si="8"/>
        <v>Manuel 33176</v>
      </c>
      <c r="B571" s="25">
        <v>135911</v>
      </c>
      <c r="C571" s="25">
        <v>33176</v>
      </c>
      <c r="D571" s="28" t="s">
        <v>154</v>
      </c>
      <c r="E571" s="28" t="s">
        <v>895</v>
      </c>
      <c r="F571" s="64" t="s">
        <v>113</v>
      </c>
      <c r="G571" s="65" t="s">
        <v>760</v>
      </c>
      <c r="H571" s="28" t="s">
        <v>1003</v>
      </c>
      <c r="I571" s="28" t="s">
        <v>1002</v>
      </c>
      <c r="O571" s="3"/>
      <c r="P571" s="25"/>
      <c r="Q571" s="25"/>
      <c r="R571" s="28"/>
      <c r="S571" s="28"/>
      <c r="T571" s="64"/>
      <c r="U571" s="65"/>
      <c r="V571" s="28"/>
      <c r="W571" s="28"/>
    </row>
    <row r="572" spans="1:23" x14ac:dyDescent="0.2">
      <c r="A572" s="3" t="str">
        <f t="shared" si="8"/>
        <v>Wege 33177</v>
      </c>
      <c r="B572" s="25">
        <v>135912</v>
      </c>
      <c r="C572" s="25">
        <v>33177</v>
      </c>
      <c r="D572" s="28" t="s">
        <v>896</v>
      </c>
      <c r="E572" s="28" t="s">
        <v>84</v>
      </c>
      <c r="F572" s="64" t="s">
        <v>133</v>
      </c>
      <c r="G572" s="65" t="s">
        <v>760</v>
      </c>
      <c r="H572" s="28" t="s">
        <v>779</v>
      </c>
      <c r="I572" s="28" t="s">
        <v>780</v>
      </c>
      <c r="O572" s="3"/>
      <c r="P572" s="25"/>
      <c r="Q572" s="25"/>
      <c r="R572" s="28"/>
      <c r="S572" s="28"/>
      <c r="T572" s="64"/>
      <c r="U572" s="65"/>
      <c r="V572" s="28"/>
      <c r="W572" s="28"/>
    </row>
    <row r="573" spans="1:23" x14ac:dyDescent="0.2">
      <c r="A573" s="3" t="str">
        <f t="shared" si="8"/>
        <v>Becker 33178</v>
      </c>
      <c r="B573" s="25">
        <v>33178</v>
      </c>
      <c r="C573" s="25">
        <v>33178</v>
      </c>
      <c r="D573" s="28" t="s">
        <v>178</v>
      </c>
      <c r="E573" s="28" t="s">
        <v>861</v>
      </c>
      <c r="F573" s="64" t="s">
        <v>159</v>
      </c>
      <c r="G573" s="65"/>
      <c r="H573" s="28" t="s">
        <v>48</v>
      </c>
      <c r="I573" s="28" t="s">
        <v>48</v>
      </c>
      <c r="O573" s="3"/>
      <c r="P573" s="25"/>
      <c r="Q573" s="25"/>
      <c r="R573" s="28"/>
      <c r="S573" s="28"/>
      <c r="T573" s="64"/>
      <c r="U573" s="65"/>
      <c r="V573" s="28"/>
      <c r="W573" s="28"/>
    </row>
    <row r="574" spans="1:23" x14ac:dyDescent="0.2">
      <c r="A574" s="3" t="str">
        <f t="shared" si="8"/>
        <v>Klassen 33179</v>
      </c>
      <c r="B574" s="25">
        <v>135918</v>
      </c>
      <c r="C574" s="25">
        <v>33179</v>
      </c>
      <c r="D574" s="28" t="s">
        <v>862</v>
      </c>
      <c r="E574" s="28" t="s">
        <v>863</v>
      </c>
      <c r="F574" s="27" t="s">
        <v>159</v>
      </c>
      <c r="G574" s="72" t="s">
        <v>759</v>
      </c>
      <c r="H574" s="28" t="s">
        <v>689</v>
      </c>
      <c r="I574" s="28" t="s">
        <v>53</v>
      </c>
      <c r="O574" s="3"/>
      <c r="P574" s="25"/>
      <c r="Q574" s="25"/>
      <c r="R574" s="28"/>
      <c r="S574" s="28"/>
      <c r="T574" s="27"/>
      <c r="U574" s="72"/>
      <c r="V574" s="28"/>
      <c r="W574" s="28"/>
    </row>
    <row r="575" spans="1:23" x14ac:dyDescent="0.2">
      <c r="A575" s="3" t="str">
        <f t="shared" si="8"/>
        <v>Krumrey 33180</v>
      </c>
      <c r="B575" s="25">
        <v>135926</v>
      </c>
      <c r="C575" s="25">
        <v>33180</v>
      </c>
      <c r="D575" s="28" t="s">
        <v>864</v>
      </c>
      <c r="E575" s="28" t="s">
        <v>865</v>
      </c>
      <c r="F575" s="64" t="s">
        <v>113</v>
      </c>
      <c r="G575" s="65" t="s">
        <v>759</v>
      </c>
      <c r="H575" s="28" t="s">
        <v>687</v>
      </c>
      <c r="I575" s="28" t="s">
        <v>22</v>
      </c>
      <c r="O575" s="3"/>
      <c r="P575" s="25"/>
      <c r="Q575" s="25"/>
      <c r="R575" s="28"/>
      <c r="S575" s="28"/>
      <c r="T575" s="64"/>
      <c r="U575" s="65"/>
      <c r="V575" s="28"/>
      <c r="W575" s="28"/>
    </row>
    <row r="576" spans="1:23" x14ac:dyDescent="0.2">
      <c r="A576" s="3" t="str">
        <f t="shared" si="8"/>
        <v>Seitz 33181</v>
      </c>
      <c r="B576" s="25">
        <v>135940</v>
      </c>
      <c r="C576" s="25">
        <v>33181</v>
      </c>
      <c r="D576" s="28" t="s">
        <v>791</v>
      </c>
      <c r="E576" s="28" t="s">
        <v>442</v>
      </c>
      <c r="F576" s="27" t="s">
        <v>159</v>
      </c>
      <c r="G576" s="97" t="s">
        <v>759</v>
      </c>
      <c r="H576" s="28" t="s">
        <v>730</v>
      </c>
      <c r="I576" s="28" t="s">
        <v>46</v>
      </c>
      <c r="O576" s="3"/>
      <c r="P576" s="25"/>
      <c r="Q576" s="25"/>
      <c r="R576" s="28"/>
      <c r="S576" s="28"/>
      <c r="T576" s="27"/>
      <c r="U576" s="97"/>
      <c r="V576" s="28"/>
      <c r="W576" s="28"/>
    </row>
    <row r="577" spans="1:23" x14ac:dyDescent="0.2">
      <c r="A577" s="3" t="str">
        <f t="shared" si="8"/>
        <v>Ruppel 33184</v>
      </c>
      <c r="B577" s="25">
        <v>135954</v>
      </c>
      <c r="C577" s="25">
        <v>33184</v>
      </c>
      <c r="D577" s="28" t="s">
        <v>866</v>
      </c>
      <c r="E577" s="28" t="s">
        <v>867</v>
      </c>
      <c r="F577" s="64" t="s">
        <v>133</v>
      </c>
      <c r="G577" s="65"/>
      <c r="H577" s="28" t="s">
        <v>724</v>
      </c>
      <c r="I577" s="28" t="s">
        <v>41</v>
      </c>
      <c r="O577" s="3"/>
      <c r="P577" s="25"/>
      <c r="Q577" s="25"/>
      <c r="R577" s="28"/>
      <c r="S577" s="28"/>
      <c r="T577" s="64"/>
      <c r="U577" s="65"/>
      <c r="V577" s="28"/>
      <c r="W577" s="28"/>
    </row>
    <row r="578" spans="1:23" x14ac:dyDescent="0.2">
      <c r="A578" s="3" t="str">
        <f t="shared" si="8"/>
        <v>Wien 33185</v>
      </c>
      <c r="B578" s="25">
        <v>135970</v>
      </c>
      <c r="C578" s="25">
        <v>33185</v>
      </c>
      <c r="D578" s="27" t="s">
        <v>868</v>
      </c>
      <c r="E578" s="27" t="s">
        <v>169</v>
      </c>
      <c r="F578" s="64" t="s">
        <v>110</v>
      </c>
      <c r="G578" s="65" t="s">
        <v>759</v>
      </c>
      <c r="H578" s="27" t="s">
        <v>739</v>
      </c>
      <c r="I578" s="27" t="s">
        <v>49</v>
      </c>
      <c r="O578" s="3"/>
      <c r="P578" s="25"/>
      <c r="Q578" s="25"/>
      <c r="R578" s="27"/>
      <c r="S578" s="27"/>
      <c r="T578" s="64"/>
      <c r="U578" s="65"/>
      <c r="V578" s="27"/>
      <c r="W578" s="27"/>
    </row>
    <row r="579" spans="1:23" x14ac:dyDescent="0.2">
      <c r="A579" s="3" t="str">
        <f t="shared" ref="A579:A642" si="9">D579&amp;" "&amp;C579</f>
        <v>Blecher 33186</v>
      </c>
      <c r="B579" s="25">
        <v>135971</v>
      </c>
      <c r="C579" s="25">
        <v>33186</v>
      </c>
      <c r="D579" s="27" t="s">
        <v>801</v>
      </c>
      <c r="E579" s="27" t="s">
        <v>869</v>
      </c>
      <c r="F579" s="27" t="s">
        <v>137</v>
      </c>
      <c r="G579" s="72">
        <v>0</v>
      </c>
      <c r="H579" s="27" t="s">
        <v>739</v>
      </c>
      <c r="I579" s="27" t="s">
        <v>49</v>
      </c>
      <c r="O579" s="3"/>
      <c r="P579" s="25"/>
      <c r="Q579" s="25"/>
      <c r="R579" s="27"/>
      <c r="S579" s="27"/>
      <c r="T579" s="27"/>
      <c r="U579" s="72"/>
      <c r="V579" s="27"/>
      <c r="W579" s="27"/>
    </row>
    <row r="580" spans="1:23" x14ac:dyDescent="0.2">
      <c r="A580" s="3" t="str">
        <f t="shared" si="9"/>
        <v>Pöckler 33187</v>
      </c>
      <c r="B580" s="25">
        <v>135958</v>
      </c>
      <c r="C580" s="25">
        <v>33187</v>
      </c>
      <c r="D580" s="28" t="s">
        <v>870</v>
      </c>
      <c r="E580" s="28" t="s">
        <v>871</v>
      </c>
      <c r="F580" s="64" t="s">
        <v>137</v>
      </c>
      <c r="G580" s="65" t="s">
        <v>760</v>
      </c>
      <c r="H580" s="28" t="s">
        <v>691</v>
      </c>
      <c r="I580" s="28" t="s">
        <v>52</v>
      </c>
      <c r="O580" s="3"/>
      <c r="P580" s="25"/>
      <c r="Q580" s="25"/>
      <c r="R580" s="28"/>
      <c r="S580" s="28"/>
      <c r="T580" s="64"/>
      <c r="U580" s="65"/>
      <c r="V580" s="28"/>
      <c r="W580" s="28"/>
    </row>
    <row r="581" spans="1:23" x14ac:dyDescent="0.2">
      <c r="A581" s="3" t="str">
        <f t="shared" si="9"/>
        <v>Graf 33188</v>
      </c>
      <c r="B581" s="25">
        <v>135959</v>
      </c>
      <c r="C581" s="25">
        <v>33188</v>
      </c>
      <c r="D581" s="28" t="s">
        <v>872</v>
      </c>
      <c r="E581" s="28" t="s">
        <v>873</v>
      </c>
      <c r="F581" s="64" t="s">
        <v>133</v>
      </c>
      <c r="G581" s="65" t="s">
        <v>755</v>
      </c>
      <c r="H581" s="28" t="s">
        <v>25</v>
      </c>
      <c r="I581" s="28" t="s">
        <v>25</v>
      </c>
      <c r="O581" s="3"/>
      <c r="P581" s="25"/>
      <c r="Q581" s="25"/>
      <c r="R581" s="28"/>
      <c r="S581" s="28"/>
      <c r="T581" s="64"/>
      <c r="U581" s="65"/>
      <c r="V581" s="28"/>
      <c r="W581" s="28"/>
    </row>
    <row r="582" spans="1:23" x14ac:dyDescent="0.2">
      <c r="A582" s="3" t="str">
        <f t="shared" si="9"/>
        <v>Fried 33190</v>
      </c>
      <c r="B582" s="25">
        <v>135961</v>
      </c>
      <c r="C582" s="25">
        <v>33190</v>
      </c>
      <c r="D582" s="28" t="s">
        <v>874</v>
      </c>
      <c r="E582" s="28" t="s">
        <v>213</v>
      </c>
      <c r="F582" s="64" t="s">
        <v>113</v>
      </c>
      <c r="G582" s="65"/>
      <c r="H582" s="28" t="s">
        <v>690</v>
      </c>
      <c r="I582" s="28" t="s">
        <v>24</v>
      </c>
      <c r="O582" s="3"/>
      <c r="P582" s="25"/>
      <c r="Q582" s="25"/>
      <c r="R582" s="28"/>
      <c r="S582" s="28"/>
      <c r="T582" s="64"/>
      <c r="U582" s="65"/>
      <c r="V582" s="28"/>
      <c r="W582" s="28"/>
    </row>
    <row r="583" spans="1:23" x14ac:dyDescent="0.2">
      <c r="A583" s="3" t="str">
        <f t="shared" si="9"/>
        <v>Fried 33191</v>
      </c>
      <c r="B583" s="25">
        <v>135962</v>
      </c>
      <c r="C583" s="25">
        <v>33191</v>
      </c>
      <c r="D583" s="28" t="s">
        <v>874</v>
      </c>
      <c r="E583" s="28" t="s">
        <v>231</v>
      </c>
      <c r="F583" s="64" t="s">
        <v>137</v>
      </c>
      <c r="G583" s="65"/>
      <c r="H583" s="28" t="s">
        <v>690</v>
      </c>
      <c r="I583" s="28" t="s">
        <v>24</v>
      </c>
      <c r="O583" s="3"/>
      <c r="P583" s="25"/>
      <c r="Q583" s="25"/>
      <c r="R583" s="28"/>
      <c r="S583" s="28"/>
      <c r="T583" s="64"/>
      <c r="U583" s="65"/>
      <c r="V583" s="28"/>
      <c r="W583" s="28"/>
    </row>
    <row r="584" spans="1:23" x14ac:dyDescent="0.2">
      <c r="A584" s="3" t="str">
        <f t="shared" si="9"/>
        <v>Rüffer 33193</v>
      </c>
      <c r="B584" s="25">
        <v>135979</v>
      </c>
      <c r="C584" s="25">
        <v>33193</v>
      </c>
      <c r="D584" s="28" t="s">
        <v>274</v>
      </c>
      <c r="E584" s="28" t="s">
        <v>73</v>
      </c>
      <c r="F584" s="64" t="s">
        <v>110</v>
      </c>
      <c r="G584" s="65" t="s">
        <v>760</v>
      </c>
      <c r="H584" s="28" t="s">
        <v>48</v>
      </c>
      <c r="I584" s="28" t="s">
        <v>48</v>
      </c>
      <c r="O584" s="3"/>
      <c r="P584" s="25"/>
      <c r="Q584" s="25"/>
      <c r="R584" s="28"/>
      <c r="S584" s="28"/>
      <c r="T584" s="64"/>
      <c r="U584" s="65"/>
      <c r="V584" s="28"/>
      <c r="W584" s="28"/>
    </row>
    <row r="585" spans="1:23" x14ac:dyDescent="0.2">
      <c r="A585" s="3" t="str">
        <f t="shared" si="9"/>
        <v>Zehentmaier 33194</v>
      </c>
      <c r="B585" s="25">
        <v>135995</v>
      </c>
      <c r="C585" s="25">
        <v>33194</v>
      </c>
      <c r="D585" s="27" t="s">
        <v>875</v>
      </c>
      <c r="E585" s="27" t="s">
        <v>802</v>
      </c>
      <c r="F585" s="64" t="s">
        <v>113</v>
      </c>
      <c r="G585" s="65" t="s">
        <v>758</v>
      </c>
      <c r="H585" s="27" t="s">
        <v>838</v>
      </c>
      <c r="I585" s="27" t="s">
        <v>839</v>
      </c>
      <c r="O585" s="3"/>
      <c r="P585" s="25"/>
      <c r="Q585" s="25"/>
      <c r="R585" s="27"/>
      <c r="S585" s="27"/>
      <c r="T585" s="64"/>
      <c r="U585" s="65"/>
      <c r="V585" s="27"/>
      <c r="W585" s="27"/>
    </row>
    <row r="586" spans="1:23" x14ac:dyDescent="0.2">
      <c r="A586" s="3" t="str">
        <f t="shared" si="9"/>
        <v>Bämpfer 33195</v>
      </c>
      <c r="B586" s="25">
        <v>135994</v>
      </c>
      <c r="C586" s="25">
        <v>33195</v>
      </c>
      <c r="D586" s="27" t="s">
        <v>876</v>
      </c>
      <c r="E586" s="27" t="s">
        <v>606</v>
      </c>
      <c r="F586" s="64" t="s">
        <v>110</v>
      </c>
      <c r="G586" s="65" t="s">
        <v>755</v>
      </c>
      <c r="H586" s="27" t="s">
        <v>838</v>
      </c>
      <c r="I586" s="27" t="s">
        <v>839</v>
      </c>
      <c r="O586" s="3"/>
      <c r="P586" s="25"/>
      <c r="Q586" s="25"/>
      <c r="R586" s="27"/>
      <c r="S586" s="27"/>
      <c r="T586" s="64"/>
      <c r="U586" s="65"/>
      <c r="V586" s="27"/>
      <c r="W586" s="27"/>
    </row>
    <row r="587" spans="1:23" x14ac:dyDescent="0.2">
      <c r="A587" s="3" t="str">
        <f t="shared" si="9"/>
        <v>Krönung 33196</v>
      </c>
      <c r="B587" s="25">
        <v>135993</v>
      </c>
      <c r="C587" s="25">
        <v>33196</v>
      </c>
      <c r="D587" s="27" t="s">
        <v>877</v>
      </c>
      <c r="E587" s="27" t="s">
        <v>140</v>
      </c>
      <c r="F587" s="64" t="s">
        <v>110</v>
      </c>
      <c r="G587" s="65" t="s">
        <v>755</v>
      </c>
      <c r="H587" s="27" t="s">
        <v>838</v>
      </c>
      <c r="I587" s="27" t="s">
        <v>839</v>
      </c>
      <c r="O587" s="3"/>
      <c r="P587" s="25"/>
      <c r="Q587" s="25"/>
      <c r="R587" s="27"/>
      <c r="S587" s="27"/>
      <c r="T587" s="64"/>
      <c r="U587" s="65"/>
      <c r="V587" s="27"/>
      <c r="W587" s="27"/>
    </row>
    <row r="588" spans="1:23" x14ac:dyDescent="0.2">
      <c r="A588" s="3" t="str">
        <f t="shared" si="9"/>
        <v>Seuring 33197</v>
      </c>
      <c r="B588" s="25">
        <v>135992</v>
      </c>
      <c r="C588" s="25">
        <v>33197</v>
      </c>
      <c r="D588" s="27" t="s">
        <v>878</v>
      </c>
      <c r="E588" s="27" t="s">
        <v>109</v>
      </c>
      <c r="F588" s="64" t="s">
        <v>110</v>
      </c>
      <c r="G588" s="65" t="s">
        <v>760</v>
      </c>
      <c r="H588" s="27" t="s">
        <v>838</v>
      </c>
      <c r="I588" s="27" t="s">
        <v>839</v>
      </c>
      <c r="O588" s="3"/>
      <c r="P588" s="25"/>
      <c r="Q588" s="25"/>
      <c r="R588" s="27"/>
      <c r="S588" s="27"/>
      <c r="T588" s="64"/>
      <c r="U588" s="65"/>
      <c r="V588" s="27"/>
      <c r="W588" s="27"/>
    </row>
    <row r="589" spans="1:23" x14ac:dyDescent="0.2">
      <c r="A589" s="3" t="str">
        <f t="shared" si="9"/>
        <v>Traber 33198</v>
      </c>
      <c r="B589" s="25">
        <v>135991</v>
      </c>
      <c r="C589" s="25">
        <v>33198</v>
      </c>
      <c r="D589" s="27" t="s">
        <v>879</v>
      </c>
      <c r="E589" s="27" t="s">
        <v>215</v>
      </c>
      <c r="F589" s="64" t="s">
        <v>110</v>
      </c>
      <c r="G589" s="65" t="s">
        <v>758</v>
      </c>
      <c r="H589" s="27" t="s">
        <v>838</v>
      </c>
      <c r="I589" s="27" t="s">
        <v>839</v>
      </c>
      <c r="O589" s="3"/>
      <c r="P589" s="25"/>
      <c r="Q589" s="25"/>
      <c r="R589" s="27"/>
      <c r="S589" s="27"/>
      <c r="T589" s="64"/>
      <c r="U589" s="65"/>
      <c r="V589" s="27"/>
      <c r="W589" s="27"/>
    </row>
    <row r="590" spans="1:23" x14ac:dyDescent="0.2">
      <c r="A590" s="3" t="str">
        <f t="shared" si="9"/>
        <v>Traber 33199</v>
      </c>
      <c r="B590" s="25">
        <v>135990</v>
      </c>
      <c r="C590" s="25">
        <v>33199</v>
      </c>
      <c r="D590" s="27" t="s">
        <v>879</v>
      </c>
      <c r="E590" s="27" t="s">
        <v>459</v>
      </c>
      <c r="F590" s="64" t="s">
        <v>110</v>
      </c>
      <c r="G590" s="65" t="s">
        <v>759</v>
      </c>
      <c r="H590" s="27" t="s">
        <v>838</v>
      </c>
      <c r="I590" s="27" t="s">
        <v>839</v>
      </c>
      <c r="O590" s="3"/>
      <c r="P590" s="25"/>
      <c r="Q590" s="25"/>
      <c r="R590" s="27"/>
      <c r="S590" s="27"/>
      <c r="T590" s="64"/>
      <c r="U590" s="65"/>
      <c r="V590" s="27"/>
      <c r="W590" s="27"/>
    </row>
    <row r="591" spans="1:23" x14ac:dyDescent="0.2">
      <c r="A591" s="3" t="str">
        <f t="shared" si="9"/>
        <v>Decher 33200</v>
      </c>
      <c r="B591" s="25">
        <v>135988</v>
      </c>
      <c r="C591" s="25">
        <v>33200</v>
      </c>
      <c r="D591" s="27" t="s">
        <v>880</v>
      </c>
      <c r="E591" s="27" t="s">
        <v>117</v>
      </c>
      <c r="F591" s="64" t="s">
        <v>113</v>
      </c>
      <c r="G591" s="65" t="s">
        <v>759</v>
      </c>
      <c r="H591" s="27" t="s">
        <v>838</v>
      </c>
      <c r="I591" s="27" t="s">
        <v>839</v>
      </c>
      <c r="O591" s="3"/>
      <c r="P591" s="25"/>
      <c r="Q591" s="25"/>
      <c r="R591" s="27"/>
      <c r="S591" s="27"/>
      <c r="T591" s="64"/>
      <c r="U591" s="65"/>
      <c r="V591" s="27"/>
      <c r="W591" s="27"/>
    </row>
    <row r="592" spans="1:23" x14ac:dyDescent="0.2">
      <c r="A592" s="3" t="str">
        <f t="shared" si="9"/>
        <v>Philipp 33201</v>
      </c>
      <c r="B592" s="25">
        <v>135987</v>
      </c>
      <c r="C592" s="25">
        <v>33201</v>
      </c>
      <c r="D592" s="27" t="s">
        <v>283</v>
      </c>
      <c r="E592" s="27" t="s">
        <v>173</v>
      </c>
      <c r="F592" s="27" t="s">
        <v>110</v>
      </c>
      <c r="G592" s="72" t="s">
        <v>755</v>
      </c>
      <c r="H592" s="27" t="s">
        <v>838</v>
      </c>
      <c r="I592" s="27" t="s">
        <v>839</v>
      </c>
      <c r="O592" s="3"/>
      <c r="P592" s="25"/>
      <c r="Q592" s="25"/>
      <c r="R592" s="27"/>
      <c r="S592" s="27"/>
      <c r="T592" s="27"/>
      <c r="U592" s="72"/>
      <c r="V592" s="27"/>
      <c r="W592" s="27"/>
    </row>
    <row r="593" spans="1:23" x14ac:dyDescent="0.2">
      <c r="A593" s="3" t="str">
        <f t="shared" si="9"/>
        <v>Oezkan 33202</v>
      </c>
      <c r="B593" s="25">
        <v>135986</v>
      </c>
      <c r="C593" s="25">
        <v>33202</v>
      </c>
      <c r="D593" s="27" t="s">
        <v>881</v>
      </c>
      <c r="E593" s="27" t="s">
        <v>882</v>
      </c>
      <c r="F593" s="27" t="s">
        <v>113</v>
      </c>
      <c r="G593" s="72" t="s">
        <v>755</v>
      </c>
      <c r="H593" s="27" t="s">
        <v>838</v>
      </c>
      <c r="I593" s="27" t="s">
        <v>839</v>
      </c>
      <c r="O593" s="3"/>
      <c r="P593" s="25"/>
      <c r="Q593" s="25"/>
      <c r="R593" s="27"/>
      <c r="S593" s="27"/>
      <c r="T593" s="27"/>
      <c r="U593" s="72"/>
      <c r="V593" s="27"/>
      <c r="W593" s="27"/>
    </row>
    <row r="594" spans="1:23" x14ac:dyDescent="0.2">
      <c r="A594" s="3" t="str">
        <f t="shared" si="9"/>
        <v>De Fries 33203</v>
      </c>
      <c r="B594" s="25">
        <v>135985</v>
      </c>
      <c r="C594" s="25">
        <v>33203</v>
      </c>
      <c r="D594" s="27" t="s">
        <v>883</v>
      </c>
      <c r="E594" s="27" t="s">
        <v>437</v>
      </c>
      <c r="F594" s="64" t="s">
        <v>110</v>
      </c>
      <c r="G594" s="65" t="s">
        <v>755</v>
      </c>
      <c r="H594" s="27" t="s">
        <v>838</v>
      </c>
      <c r="I594" s="27" t="s">
        <v>839</v>
      </c>
      <c r="O594" s="3"/>
      <c r="P594" s="25"/>
      <c r="Q594" s="25"/>
      <c r="R594" s="27"/>
      <c r="S594" s="27"/>
      <c r="T594" s="64"/>
      <c r="U594" s="65"/>
      <c r="V594" s="27"/>
      <c r="W594" s="27"/>
    </row>
    <row r="595" spans="1:23" x14ac:dyDescent="0.2">
      <c r="A595" s="3" t="str">
        <f t="shared" si="9"/>
        <v>Schröter 33204</v>
      </c>
      <c r="B595" s="25">
        <v>135984</v>
      </c>
      <c r="C595" s="25">
        <v>33204</v>
      </c>
      <c r="D595" s="27" t="s">
        <v>472</v>
      </c>
      <c r="E595" s="27" t="s">
        <v>298</v>
      </c>
      <c r="F595" s="64" t="s">
        <v>137</v>
      </c>
      <c r="G595" s="65" t="s">
        <v>760</v>
      </c>
      <c r="H595" s="27" t="s">
        <v>838</v>
      </c>
      <c r="I595" s="27" t="s">
        <v>839</v>
      </c>
      <c r="O595" s="3"/>
      <c r="P595" s="25"/>
      <c r="Q595" s="25"/>
      <c r="R595" s="27"/>
      <c r="S595" s="27"/>
      <c r="T595" s="64"/>
      <c r="U595" s="65"/>
      <c r="V595" s="27"/>
      <c r="W595" s="27"/>
    </row>
    <row r="596" spans="1:23" x14ac:dyDescent="0.2">
      <c r="A596" s="3" t="str">
        <f t="shared" si="9"/>
        <v>Zimmermann 33205</v>
      </c>
      <c r="B596" s="25">
        <v>135983</v>
      </c>
      <c r="C596" s="25">
        <v>33205</v>
      </c>
      <c r="D596" s="27" t="s">
        <v>483</v>
      </c>
      <c r="E596" s="27" t="s">
        <v>219</v>
      </c>
      <c r="F596" s="64" t="s">
        <v>113</v>
      </c>
      <c r="G596" s="65" t="s">
        <v>755</v>
      </c>
      <c r="H596" s="27" t="s">
        <v>838</v>
      </c>
      <c r="I596" s="27" t="s">
        <v>839</v>
      </c>
      <c r="O596" s="3"/>
      <c r="P596" s="25"/>
      <c r="Q596" s="25"/>
      <c r="R596" s="27"/>
      <c r="S596" s="27"/>
      <c r="T596" s="64"/>
      <c r="U596" s="65"/>
      <c r="V596" s="27"/>
      <c r="W596" s="27"/>
    </row>
    <row r="597" spans="1:23" x14ac:dyDescent="0.2">
      <c r="A597" s="3" t="str">
        <f t="shared" si="9"/>
        <v>Geis 33206</v>
      </c>
      <c r="B597" s="25">
        <v>135982</v>
      </c>
      <c r="C597" s="25">
        <v>33206</v>
      </c>
      <c r="D597" s="27" t="s">
        <v>884</v>
      </c>
      <c r="E597" s="27" t="s">
        <v>299</v>
      </c>
      <c r="F597" s="98" t="s">
        <v>155</v>
      </c>
      <c r="G597" s="99" t="s">
        <v>755</v>
      </c>
      <c r="H597" s="27" t="s">
        <v>838</v>
      </c>
      <c r="I597" s="27" t="s">
        <v>839</v>
      </c>
      <c r="O597" s="3"/>
      <c r="P597" s="25"/>
      <c r="Q597" s="25"/>
      <c r="R597" s="27"/>
      <c r="S597" s="27"/>
      <c r="T597" s="98"/>
      <c r="U597" s="99"/>
      <c r="V597" s="27"/>
      <c r="W597" s="27"/>
    </row>
    <row r="598" spans="1:23" x14ac:dyDescent="0.2">
      <c r="A598" s="3" t="str">
        <f t="shared" si="9"/>
        <v>Hofmann 33207</v>
      </c>
      <c r="B598" s="25">
        <v>135981</v>
      </c>
      <c r="C598" s="25">
        <v>33207</v>
      </c>
      <c r="D598" s="27" t="s">
        <v>273</v>
      </c>
      <c r="E598" s="27" t="s">
        <v>442</v>
      </c>
      <c r="F598" s="64" t="s">
        <v>113</v>
      </c>
      <c r="G598" s="65" t="s">
        <v>758</v>
      </c>
      <c r="H598" s="27" t="s">
        <v>838</v>
      </c>
      <c r="I598" s="27" t="s">
        <v>839</v>
      </c>
      <c r="O598" s="3"/>
      <c r="P598" s="25"/>
      <c r="Q598" s="25"/>
      <c r="R598" s="27"/>
      <c r="S598" s="27"/>
      <c r="T598" s="64"/>
      <c r="U598" s="65"/>
      <c r="V598" s="27"/>
      <c r="W598" s="27"/>
    </row>
    <row r="599" spans="1:23" x14ac:dyDescent="0.2">
      <c r="A599" s="3" t="str">
        <f t="shared" si="9"/>
        <v>Pronk 33209</v>
      </c>
      <c r="B599" s="25">
        <v>135998</v>
      </c>
      <c r="C599" s="25">
        <v>33209</v>
      </c>
      <c r="D599" s="27" t="s">
        <v>885</v>
      </c>
      <c r="E599" s="27" t="s">
        <v>886</v>
      </c>
      <c r="F599" s="64" t="s">
        <v>113</v>
      </c>
      <c r="G599" s="65" t="s">
        <v>758</v>
      </c>
      <c r="H599" s="27" t="s">
        <v>838</v>
      </c>
      <c r="I599" s="27" t="s">
        <v>839</v>
      </c>
      <c r="O599" s="3"/>
      <c r="P599" s="25"/>
      <c r="Q599" s="25"/>
      <c r="R599" s="27"/>
      <c r="S599" s="27"/>
      <c r="T599" s="64"/>
      <c r="U599" s="65"/>
      <c r="V599" s="27"/>
      <c r="W599" s="27"/>
    </row>
    <row r="600" spans="1:23" x14ac:dyDescent="0.2">
      <c r="A600" s="3" t="str">
        <f t="shared" si="9"/>
        <v>Hoffmann 33210</v>
      </c>
      <c r="B600" s="25">
        <v>140057</v>
      </c>
      <c r="C600" s="25">
        <v>33210</v>
      </c>
      <c r="D600" s="27" t="s">
        <v>287</v>
      </c>
      <c r="E600" s="27" t="s">
        <v>347</v>
      </c>
      <c r="F600" s="64" t="s">
        <v>113</v>
      </c>
      <c r="G600" s="65">
        <v>0</v>
      </c>
      <c r="H600" s="27" t="s">
        <v>739</v>
      </c>
      <c r="I600" s="27" t="s">
        <v>49</v>
      </c>
      <c r="O600" s="3"/>
      <c r="P600" s="25"/>
      <c r="Q600" s="25"/>
      <c r="R600" s="27"/>
      <c r="S600" s="27"/>
      <c r="T600" s="64"/>
      <c r="U600" s="65"/>
      <c r="V600" s="27"/>
      <c r="W600" s="27"/>
    </row>
    <row r="601" spans="1:23" x14ac:dyDescent="0.2">
      <c r="A601" s="3" t="str">
        <f t="shared" si="9"/>
        <v>Jäckel 33211</v>
      </c>
      <c r="B601" s="25">
        <v>140059</v>
      </c>
      <c r="C601" s="25">
        <v>33211</v>
      </c>
      <c r="D601" s="28" t="s">
        <v>887</v>
      </c>
      <c r="E601" s="28" t="s">
        <v>359</v>
      </c>
      <c r="F601" s="27" t="s">
        <v>113</v>
      </c>
      <c r="G601" s="72" t="s">
        <v>760</v>
      </c>
      <c r="H601" s="28" t="s">
        <v>51</v>
      </c>
      <c r="I601" s="28" t="s">
        <v>51</v>
      </c>
      <c r="O601" s="3"/>
      <c r="P601" s="25"/>
      <c r="Q601" s="25"/>
      <c r="R601" s="28"/>
      <c r="S601" s="28"/>
      <c r="T601" s="27"/>
      <c r="U601" s="72"/>
      <c r="V601" s="28"/>
      <c r="W601" s="28"/>
    </row>
    <row r="602" spans="1:23" x14ac:dyDescent="0.2">
      <c r="A602" s="3" t="str">
        <f t="shared" si="9"/>
        <v>Oriakhel 33212</v>
      </c>
      <c r="B602" s="25">
        <v>140060</v>
      </c>
      <c r="C602" s="25">
        <v>33212</v>
      </c>
      <c r="D602" s="28" t="s">
        <v>888</v>
      </c>
      <c r="E602" s="28" t="s">
        <v>889</v>
      </c>
      <c r="F602" s="64" t="s">
        <v>155</v>
      </c>
      <c r="G602" s="65">
        <v>0</v>
      </c>
      <c r="H602" s="28" t="s">
        <v>51</v>
      </c>
      <c r="I602" s="28" t="s">
        <v>51</v>
      </c>
      <c r="O602" s="3"/>
      <c r="P602" s="25"/>
      <c r="Q602" s="25"/>
      <c r="R602" s="28"/>
      <c r="S602" s="28"/>
      <c r="T602" s="64"/>
      <c r="U602" s="65"/>
      <c r="V602" s="28"/>
      <c r="W602" s="28"/>
    </row>
    <row r="603" spans="1:23" x14ac:dyDescent="0.2">
      <c r="A603" s="3" t="str">
        <f t="shared" si="9"/>
        <v>Kolb 33213</v>
      </c>
      <c r="B603" s="25">
        <v>14061</v>
      </c>
      <c r="C603" s="25">
        <v>33213</v>
      </c>
      <c r="D603" s="28" t="s">
        <v>1018</v>
      </c>
      <c r="E603" s="28" t="s">
        <v>837</v>
      </c>
      <c r="F603" s="27" t="s">
        <v>137</v>
      </c>
      <c r="G603" s="72" t="s">
        <v>758</v>
      </c>
      <c r="H603" s="28" t="s">
        <v>689</v>
      </c>
      <c r="I603" s="28" t="s">
        <v>53</v>
      </c>
      <c r="O603" s="3"/>
      <c r="P603" s="25"/>
      <c r="Q603" s="25"/>
      <c r="R603" s="28"/>
      <c r="S603" s="28"/>
      <c r="T603" s="27"/>
      <c r="U603" s="72"/>
      <c r="V603" s="28"/>
      <c r="W603" s="28"/>
    </row>
    <row r="604" spans="1:23" x14ac:dyDescent="0.2">
      <c r="A604" s="3" t="str">
        <f t="shared" si="9"/>
        <v>Pistara 33214</v>
      </c>
      <c r="B604" s="25">
        <v>140070</v>
      </c>
      <c r="C604" s="25">
        <v>33214</v>
      </c>
      <c r="D604" s="28" t="s">
        <v>890</v>
      </c>
      <c r="E604" s="28" t="s">
        <v>233</v>
      </c>
      <c r="F604" s="64" t="s">
        <v>113</v>
      </c>
      <c r="G604" s="65" t="s">
        <v>755</v>
      </c>
      <c r="H604" s="28" t="s">
        <v>48</v>
      </c>
      <c r="I604" s="28" t="s">
        <v>48</v>
      </c>
      <c r="O604" s="3"/>
      <c r="P604" s="25"/>
      <c r="Q604" s="25"/>
      <c r="R604" s="28"/>
      <c r="S604" s="28"/>
      <c r="T604" s="64"/>
      <c r="U604" s="65"/>
      <c r="V604" s="28"/>
      <c r="W604" s="28"/>
    </row>
    <row r="605" spans="1:23" x14ac:dyDescent="0.2">
      <c r="A605" s="3" t="str">
        <f t="shared" si="9"/>
        <v>Siemon 33215</v>
      </c>
      <c r="B605" s="25">
        <v>140087</v>
      </c>
      <c r="C605" s="25">
        <v>33215</v>
      </c>
      <c r="D605" s="28" t="s">
        <v>891</v>
      </c>
      <c r="E605" s="28" t="s">
        <v>856</v>
      </c>
      <c r="F605" s="64" t="s">
        <v>110</v>
      </c>
      <c r="G605" s="65" t="s">
        <v>755</v>
      </c>
      <c r="H605" s="28" t="s">
        <v>691</v>
      </c>
      <c r="I605" s="28" t="s">
        <v>52</v>
      </c>
      <c r="O605" s="3"/>
      <c r="P605" s="25"/>
      <c r="Q605" s="25"/>
      <c r="R605" s="28"/>
      <c r="S605" s="28"/>
      <c r="T605" s="64"/>
      <c r="U605" s="65"/>
      <c r="V605" s="28"/>
      <c r="W605" s="28"/>
    </row>
    <row r="606" spans="1:23" x14ac:dyDescent="0.2">
      <c r="A606" s="3" t="str">
        <f t="shared" si="9"/>
        <v>Reß 33216</v>
      </c>
      <c r="B606" s="25">
        <v>140097</v>
      </c>
      <c r="C606" s="25">
        <v>33216</v>
      </c>
      <c r="D606" s="28" t="s">
        <v>892</v>
      </c>
      <c r="E606" s="28" t="s">
        <v>893</v>
      </c>
      <c r="F606" s="64" t="s">
        <v>110</v>
      </c>
      <c r="G606" s="65"/>
      <c r="H606" s="28" t="s">
        <v>699</v>
      </c>
      <c r="I606" s="28" t="s">
        <v>28</v>
      </c>
      <c r="O606" s="3"/>
      <c r="P606" s="25"/>
      <c r="Q606" s="25"/>
      <c r="R606" s="28"/>
      <c r="S606" s="28"/>
      <c r="T606" s="64"/>
      <c r="U606" s="65"/>
      <c r="V606" s="28"/>
      <c r="W606" s="28"/>
    </row>
    <row r="607" spans="1:23" x14ac:dyDescent="0.2">
      <c r="A607" s="3" t="str">
        <f t="shared" si="9"/>
        <v>Rau 33217</v>
      </c>
      <c r="B607" s="25">
        <v>140101</v>
      </c>
      <c r="C607" s="25">
        <v>33217</v>
      </c>
      <c r="D607" s="28" t="s">
        <v>894</v>
      </c>
      <c r="E607" s="28" t="s">
        <v>101</v>
      </c>
      <c r="F607" s="27" t="s">
        <v>113</v>
      </c>
      <c r="G607" s="72" t="s">
        <v>759</v>
      </c>
      <c r="H607" s="28" t="s">
        <v>691</v>
      </c>
      <c r="I607" s="28" t="s">
        <v>52</v>
      </c>
      <c r="O607" s="3"/>
      <c r="P607" s="25"/>
      <c r="Q607" s="25"/>
      <c r="R607" s="28"/>
      <c r="S607" s="28"/>
      <c r="T607" s="27"/>
      <c r="U607" s="72"/>
      <c r="V607" s="28"/>
      <c r="W607" s="28"/>
    </row>
    <row r="608" spans="1:23" x14ac:dyDescent="0.2">
      <c r="A608" s="3" t="str">
        <f t="shared" si="9"/>
        <v>Rabe 33220</v>
      </c>
      <c r="B608" s="25">
        <v>140108</v>
      </c>
      <c r="C608" s="25">
        <v>33220</v>
      </c>
      <c r="D608" s="28" t="s">
        <v>1035</v>
      </c>
      <c r="E608" s="28" t="s">
        <v>173</v>
      </c>
      <c r="F608" s="27" t="s">
        <v>113</v>
      </c>
      <c r="G608" s="72" t="s">
        <v>755</v>
      </c>
      <c r="H608" s="28" t="s">
        <v>702</v>
      </c>
      <c r="I608" s="28" t="s">
        <v>30</v>
      </c>
      <c r="O608" s="3"/>
      <c r="P608" s="25"/>
      <c r="Q608" s="25"/>
      <c r="R608" s="28"/>
      <c r="S608" s="28"/>
      <c r="T608" s="27"/>
      <c r="U608" s="72"/>
      <c r="V608" s="28"/>
      <c r="W608" s="28"/>
    </row>
    <row r="609" spans="1:23" x14ac:dyDescent="0.2">
      <c r="A609" s="3" t="str">
        <f t="shared" si="9"/>
        <v>Kümpel 33221</v>
      </c>
      <c r="B609" s="25">
        <v>140110</v>
      </c>
      <c r="C609" s="25">
        <v>33221</v>
      </c>
      <c r="D609" s="28" t="s">
        <v>1034</v>
      </c>
      <c r="E609" s="28" t="s">
        <v>170</v>
      </c>
      <c r="F609" s="64" t="s">
        <v>113</v>
      </c>
      <c r="G609" s="65" t="s">
        <v>755</v>
      </c>
      <c r="H609" s="28" t="s">
        <v>702</v>
      </c>
      <c r="I609" s="28" t="s">
        <v>30</v>
      </c>
      <c r="O609" s="3"/>
      <c r="P609" s="25"/>
      <c r="Q609" s="25"/>
      <c r="R609" s="28"/>
      <c r="S609" s="28"/>
      <c r="T609" s="64"/>
      <c r="U609" s="65"/>
      <c r="V609" s="28"/>
      <c r="W609" s="28"/>
    </row>
    <row r="610" spans="1:23" x14ac:dyDescent="0.2">
      <c r="A610" s="3" t="str">
        <f t="shared" si="9"/>
        <v>Fritz 33222</v>
      </c>
      <c r="B610" s="25">
        <v>140114</v>
      </c>
      <c r="C610" s="25">
        <v>33222</v>
      </c>
      <c r="D610" s="28" t="s">
        <v>1026</v>
      </c>
      <c r="E610" s="28" t="s">
        <v>158</v>
      </c>
      <c r="F610" s="27" t="s">
        <v>110</v>
      </c>
      <c r="G610" s="72" t="s">
        <v>755</v>
      </c>
      <c r="H610" s="28" t="s">
        <v>696</v>
      </c>
      <c r="I610" s="28" t="s">
        <v>50</v>
      </c>
      <c r="O610" s="3"/>
      <c r="P610" s="25"/>
      <c r="Q610" s="25"/>
      <c r="R610" s="28"/>
      <c r="S610" s="28"/>
      <c r="T610" s="27"/>
      <c r="U610" s="72"/>
      <c r="V610" s="28"/>
      <c r="W610" s="28"/>
    </row>
    <row r="611" spans="1:23" x14ac:dyDescent="0.2">
      <c r="A611" s="3" t="str">
        <f t="shared" si="9"/>
        <v>Schenker 33223</v>
      </c>
      <c r="B611" s="25">
        <v>140115</v>
      </c>
      <c r="C611" s="25">
        <v>33223</v>
      </c>
      <c r="D611" s="28" t="s">
        <v>1028</v>
      </c>
      <c r="E611" s="28" t="s">
        <v>1029</v>
      </c>
      <c r="F611" s="64" t="s">
        <v>110</v>
      </c>
      <c r="G611" s="65" t="s">
        <v>755</v>
      </c>
      <c r="H611" s="28" t="s">
        <v>696</v>
      </c>
      <c r="I611" s="28" t="s">
        <v>50</v>
      </c>
      <c r="O611" s="3"/>
      <c r="P611" s="25"/>
      <c r="Q611" s="25"/>
      <c r="R611" s="28"/>
      <c r="S611" s="28"/>
      <c r="T611" s="64"/>
      <c r="U611" s="65"/>
      <c r="V611" s="28"/>
      <c r="W611" s="28"/>
    </row>
    <row r="612" spans="1:23" x14ac:dyDescent="0.2">
      <c r="A612" s="3" t="str">
        <f t="shared" si="9"/>
        <v>Otterbein 33226</v>
      </c>
      <c r="B612" s="25">
        <v>140126</v>
      </c>
      <c r="C612" s="25">
        <v>33226</v>
      </c>
      <c r="D612" s="28" t="s">
        <v>1078</v>
      </c>
      <c r="E612" s="28" t="s">
        <v>166</v>
      </c>
      <c r="F612" s="64" t="s">
        <v>113</v>
      </c>
      <c r="G612" s="65" t="s">
        <v>758</v>
      </c>
      <c r="H612" s="28" t="s">
        <v>838</v>
      </c>
      <c r="I612" s="28" t="s">
        <v>839</v>
      </c>
      <c r="O612" s="3"/>
      <c r="P612" s="25"/>
      <c r="Q612" s="25"/>
      <c r="R612" s="28"/>
      <c r="S612" s="28"/>
      <c r="T612" s="64"/>
      <c r="U612" s="65"/>
      <c r="V612" s="28"/>
      <c r="W612" s="28"/>
    </row>
    <row r="613" spans="1:23" x14ac:dyDescent="0.2">
      <c r="A613" s="3" t="str">
        <f t="shared" si="9"/>
        <v>Otterbein 33227</v>
      </c>
      <c r="B613" s="25">
        <v>140124</v>
      </c>
      <c r="C613" s="25">
        <v>33227</v>
      </c>
      <c r="D613" s="28" t="s">
        <v>1078</v>
      </c>
      <c r="E613" s="28" t="s">
        <v>286</v>
      </c>
      <c r="F613" s="64" t="s">
        <v>137</v>
      </c>
      <c r="G613" s="65" t="s">
        <v>755</v>
      </c>
      <c r="H613" s="28" t="s">
        <v>838</v>
      </c>
      <c r="I613" s="28" t="s">
        <v>839</v>
      </c>
      <c r="O613" s="3"/>
      <c r="P613" s="25"/>
      <c r="Q613" s="25"/>
      <c r="R613" s="28"/>
      <c r="S613" s="28"/>
      <c r="T613" s="64"/>
      <c r="U613" s="65"/>
      <c r="V613" s="28"/>
      <c r="W613" s="28"/>
    </row>
    <row r="614" spans="1:23" x14ac:dyDescent="0.2">
      <c r="A614" s="3" t="str">
        <f t="shared" si="9"/>
        <v>Otterbein 33228</v>
      </c>
      <c r="B614" s="25">
        <v>140125</v>
      </c>
      <c r="C614" s="25">
        <v>33228</v>
      </c>
      <c r="D614" s="28" t="s">
        <v>1078</v>
      </c>
      <c r="E614" s="28" t="s">
        <v>1079</v>
      </c>
      <c r="F614" s="98" t="s">
        <v>113</v>
      </c>
      <c r="G614" s="99" t="s">
        <v>755</v>
      </c>
      <c r="H614" s="28" t="s">
        <v>838</v>
      </c>
      <c r="I614" s="28" t="s">
        <v>839</v>
      </c>
      <c r="O614" s="3"/>
      <c r="P614" s="25"/>
      <c r="Q614" s="25"/>
      <c r="R614" s="28"/>
      <c r="S614" s="28"/>
      <c r="T614" s="98"/>
      <c r="U614" s="99"/>
      <c r="V614" s="28"/>
      <c r="W614" s="28"/>
    </row>
    <row r="615" spans="1:23" x14ac:dyDescent="0.2">
      <c r="A615" s="3" t="str">
        <f t="shared" si="9"/>
        <v>Umbach 33229</v>
      </c>
      <c r="B615" s="25">
        <v>140128</v>
      </c>
      <c r="C615" s="25">
        <v>33229</v>
      </c>
      <c r="D615" s="27" t="s">
        <v>1038</v>
      </c>
      <c r="E615" s="27" t="s">
        <v>170</v>
      </c>
      <c r="F615" s="64" t="s">
        <v>113</v>
      </c>
      <c r="G615" s="65" t="s">
        <v>756</v>
      </c>
      <c r="H615" s="27" t="s">
        <v>33</v>
      </c>
      <c r="I615" s="27" t="s">
        <v>33</v>
      </c>
      <c r="O615" s="3"/>
      <c r="P615" s="25"/>
      <c r="Q615" s="25"/>
      <c r="R615" s="27"/>
      <c r="S615" s="27"/>
      <c r="T615" s="64"/>
      <c r="U615" s="65"/>
      <c r="V615" s="27"/>
      <c r="W615" s="27"/>
    </row>
    <row r="616" spans="1:23" x14ac:dyDescent="0.2">
      <c r="A616" s="3" t="str">
        <f t="shared" si="9"/>
        <v>Da Costa Araujo 33230</v>
      </c>
      <c r="B616" s="25">
        <v>140132</v>
      </c>
      <c r="C616" s="25">
        <v>33230</v>
      </c>
      <c r="D616" s="28" t="s">
        <v>1015</v>
      </c>
      <c r="E616" s="28" t="s">
        <v>1016</v>
      </c>
      <c r="F616" s="64" t="s">
        <v>110</v>
      </c>
      <c r="G616" s="65" t="s">
        <v>755</v>
      </c>
      <c r="H616" s="28" t="s">
        <v>687</v>
      </c>
      <c r="I616" s="28" t="s">
        <v>22</v>
      </c>
      <c r="O616" s="3"/>
      <c r="P616" s="25"/>
      <c r="Q616" s="25"/>
      <c r="R616" s="28"/>
      <c r="S616" s="28"/>
      <c r="T616" s="64"/>
      <c r="U616" s="65"/>
      <c r="V616" s="28"/>
      <c r="W616" s="28"/>
    </row>
    <row r="617" spans="1:23" x14ac:dyDescent="0.2">
      <c r="A617" s="3" t="str">
        <f t="shared" si="9"/>
        <v>Preis 33231</v>
      </c>
      <c r="B617" s="25">
        <v>140138</v>
      </c>
      <c r="C617" s="25">
        <v>33231</v>
      </c>
      <c r="D617" s="27" t="s">
        <v>1059</v>
      </c>
      <c r="E617" s="27" t="s">
        <v>81</v>
      </c>
      <c r="F617" s="64" t="s">
        <v>110</v>
      </c>
      <c r="G617" s="65" t="s">
        <v>755</v>
      </c>
      <c r="H617" s="27" t="s">
        <v>730</v>
      </c>
      <c r="I617" s="27" t="s">
        <v>46</v>
      </c>
      <c r="O617" s="3"/>
      <c r="P617" s="25"/>
      <c r="Q617" s="25"/>
      <c r="R617" s="27"/>
      <c r="S617" s="27"/>
      <c r="T617" s="64"/>
      <c r="U617" s="65"/>
      <c r="V617" s="27"/>
      <c r="W617" s="27"/>
    </row>
    <row r="618" spans="1:23" x14ac:dyDescent="0.2">
      <c r="A618" s="3" t="str">
        <f t="shared" si="9"/>
        <v>Thorun 33232</v>
      </c>
      <c r="B618" s="25">
        <v>140139</v>
      </c>
      <c r="C618" s="25">
        <v>33232</v>
      </c>
      <c r="D618" s="28" t="s">
        <v>1066</v>
      </c>
      <c r="E618" s="28" t="s">
        <v>1067</v>
      </c>
      <c r="F618" s="64" t="s">
        <v>137</v>
      </c>
      <c r="G618" s="65" t="s">
        <v>760</v>
      </c>
      <c r="H618" s="28" t="s">
        <v>732</v>
      </c>
      <c r="I618" s="28" t="s">
        <v>47</v>
      </c>
      <c r="O618" s="3"/>
      <c r="P618" s="25"/>
      <c r="Q618" s="25"/>
      <c r="R618" s="28"/>
      <c r="S618" s="28"/>
      <c r="T618" s="64"/>
      <c r="U618" s="65"/>
      <c r="V618" s="28"/>
      <c r="W618" s="28"/>
    </row>
    <row r="619" spans="1:23" x14ac:dyDescent="0.2">
      <c r="A619" s="3" t="str">
        <f t="shared" si="9"/>
        <v>Nguyen 33233</v>
      </c>
      <c r="B619" s="25">
        <v>140140</v>
      </c>
      <c r="C619" s="25">
        <v>33233</v>
      </c>
      <c r="D619" s="28" t="s">
        <v>1065</v>
      </c>
      <c r="E619" s="28" t="s">
        <v>340</v>
      </c>
      <c r="F619" s="27" t="s">
        <v>159</v>
      </c>
      <c r="G619" s="72" t="s">
        <v>760</v>
      </c>
      <c r="H619" s="28" t="s">
        <v>732</v>
      </c>
      <c r="I619" s="28" t="s">
        <v>47</v>
      </c>
      <c r="O619" s="3"/>
      <c r="P619" s="25"/>
      <c r="Q619" s="25"/>
      <c r="R619" s="28"/>
      <c r="S619" s="28"/>
      <c r="T619" s="27"/>
      <c r="U619" s="72"/>
      <c r="V619" s="28"/>
      <c r="W619" s="28"/>
    </row>
    <row r="620" spans="1:23" x14ac:dyDescent="0.2">
      <c r="A620" s="3" t="str">
        <f t="shared" si="9"/>
        <v>Frost 33237</v>
      </c>
      <c r="B620" s="25">
        <v>140148</v>
      </c>
      <c r="C620" s="25">
        <v>33237</v>
      </c>
      <c r="D620" s="28" t="s">
        <v>1012</v>
      </c>
      <c r="E620" s="28" t="s">
        <v>84</v>
      </c>
      <c r="F620" s="64" t="s">
        <v>133</v>
      </c>
      <c r="G620" s="65" t="s">
        <v>755</v>
      </c>
      <c r="H620" s="28" t="s">
        <v>686</v>
      </c>
      <c r="I620" s="28" t="s">
        <v>21</v>
      </c>
      <c r="O620" s="3"/>
      <c r="P620" s="25"/>
      <c r="Q620" s="25"/>
      <c r="R620" s="28"/>
      <c r="S620" s="28"/>
      <c r="T620" s="64"/>
      <c r="U620" s="65"/>
      <c r="V620" s="28"/>
      <c r="W620" s="28"/>
    </row>
    <row r="621" spans="1:23" x14ac:dyDescent="0.2">
      <c r="A621" s="3" t="str">
        <f t="shared" si="9"/>
        <v>Handtusch 33238</v>
      </c>
      <c r="B621" s="25">
        <v>142962</v>
      </c>
      <c r="C621" s="25">
        <v>33238</v>
      </c>
      <c r="D621" s="28" t="s">
        <v>1017</v>
      </c>
      <c r="E621" s="28" t="s">
        <v>834</v>
      </c>
      <c r="F621" s="64" t="s">
        <v>156</v>
      </c>
      <c r="G621" s="65" t="s">
        <v>760</v>
      </c>
      <c r="H621" s="28" t="s">
        <v>689</v>
      </c>
      <c r="I621" s="28" t="s">
        <v>53</v>
      </c>
      <c r="O621" s="3"/>
      <c r="P621" s="25"/>
      <c r="Q621" s="25"/>
      <c r="R621" s="28"/>
      <c r="S621" s="28"/>
      <c r="T621" s="64"/>
      <c r="U621" s="65"/>
      <c r="V621" s="28"/>
      <c r="W621" s="28"/>
    </row>
    <row r="622" spans="1:23" x14ac:dyDescent="0.2">
      <c r="A622" s="3" t="str">
        <f t="shared" si="9"/>
        <v>Krybus 33239</v>
      </c>
      <c r="B622" s="25">
        <v>142961</v>
      </c>
      <c r="C622" s="25">
        <v>33239</v>
      </c>
      <c r="D622" s="28" t="s">
        <v>1020</v>
      </c>
      <c r="E622" s="28" t="s">
        <v>140</v>
      </c>
      <c r="F622" s="64" t="s">
        <v>113</v>
      </c>
      <c r="G622" s="65" t="s">
        <v>760</v>
      </c>
      <c r="H622" s="28" t="s">
        <v>690</v>
      </c>
      <c r="I622" s="28" t="s">
        <v>24</v>
      </c>
      <c r="O622" s="3"/>
      <c r="P622" s="25"/>
      <c r="Q622" s="25"/>
      <c r="R622" s="28"/>
      <c r="S622" s="28"/>
      <c r="T622" s="64"/>
      <c r="U622" s="65"/>
      <c r="V622" s="28"/>
      <c r="W622" s="28"/>
    </row>
    <row r="623" spans="1:23" x14ac:dyDescent="0.2">
      <c r="A623" s="3" t="str">
        <f t="shared" si="9"/>
        <v>Zeller 33241</v>
      </c>
      <c r="B623" s="25">
        <v>142997</v>
      </c>
      <c r="C623" s="25">
        <v>33241</v>
      </c>
      <c r="D623" s="28" t="s">
        <v>1055</v>
      </c>
      <c r="E623" s="28" t="s">
        <v>1056</v>
      </c>
      <c r="F623" s="64" t="s">
        <v>155</v>
      </c>
      <c r="G623" s="65" t="s">
        <v>759</v>
      </c>
      <c r="H623" s="28" t="s">
        <v>1003</v>
      </c>
      <c r="I623" s="28" t="s">
        <v>1002</v>
      </c>
      <c r="O623" s="3"/>
      <c r="P623" s="25"/>
      <c r="Q623" s="25"/>
      <c r="R623" s="28"/>
      <c r="S623" s="28"/>
      <c r="T623" s="64"/>
      <c r="U623" s="65"/>
      <c r="V623" s="28"/>
      <c r="W623" s="28"/>
    </row>
    <row r="624" spans="1:23" x14ac:dyDescent="0.2">
      <c r="A624" s="3" t="str">
        <f t="shared" si="9"/>
        <v>Zeller 33242</v>
      </c>
      <c r="B624" s="25">
        <v>142996</v>
      </c>
      <c r="C624" s="25">
        <v>33242</v>
      </c>
      <c r="D624" s="28" t="s">
        <v>1055</v>
      </c>
      <c r="E624" s="28" t="s">
        <v>378</v>
      </c>
      <c r="F624" s="64" t="s">
        <v>110</v>
      </c>
      <c r="G624" s="65" t="s">
        <v>757</v>
      </c>
      <c r="H624" s="28" t="s">
        <v>1003</v>
      </c>
      <c r="I624" s="28" t="s">
        <v>1002</v>
      </c>
      <c r="O624" s="3"/>
      <c r="P624" s="25"/>
      <c r="Q624" s="25"/>
      <c r="R624" s="28"/>
      <c r="S624" s="28"/>
      <c r="T624" s="64"/>
      <c r="U624" s="65"/>
      <c r="V624" s="28"/>
      <c r="W624" s="28"/>
    </row>
    <row r="625" spans="1:23" x14ac:dyDescent="0.2">
      <c r="A625" s="3" t="str">
        <f t="shared" si="9"/>
        <v>Zeller 33243</v>
      </c>
      <c r="B625" s="25">
        <v>142995</v>
      </c>
      <c r="C625" s="25">
        <v>33243</v>
      </c>
      <c r="D625" s="28" t="s">
        <v>1055</v>
      </c>
      <c r="E625" s="28" t="s">
        <v>272</v>
      </c>
      <c r="F625" s="27" t="s">
        <v>113</v>
      </c>
      <c r="G625" s="97" t="s">
        <v>757</v>
      </c>
      <c r="H625" s="28" t="s">
        <v>1003</v>
      </c>
      <c r="I625" s="28" t="s">
        <v>1002</v>
      </c>
      <c r="O625" s="3"/>
      <c r="P625" s="25"/>
      <c r="Q625" s="25"/>
      <c r="R625" s="28"/>
      <c r="S625" s="28"/>
      <c r="T625" s="27"/>
      <c r="U625" s="97"/>
      <c r="V625" s="28"/>
      <c r="W625" s="28"/>
    </row>
    <row r="626" spans="1:23" x14ac:dyDescent="0.2">
      <c r="A626" s="3" t="str">
        <f t="shared" si="9"/>
        <v>Catibog-Krüger 33244</v>
      </c>
      <c r="B626" s="25">
        <v>142994</v>
      </c>
      <c r="C626" s="25">
        <v>33244</v>
      </c>
      <c r="D626" s="28" t="s">
        <v>1051</v>
      </c>
      <c r="E626" s="28" t="s">
        <v>1052</v>
      </c>
      <c r="F626" s="64" t="s">
        <v>137</v>
      </c>
      <c r="G626" s="65" t="s">
        <v>755</v>
      </c>
      <c r="H626" s="28" t="s">
        <v>1003</v>
      </c>
      <c r="I626" s="28" t="s">
        <v>1002</v>
      </c>
      <c r="O626" s="3"/>
      <c r="P626" s="25"/>
      <c r="Q626" s="25"/>
      <c r="R626" s="28"/>
      <c r="S626" s="28"/>
      <c r="T626" s="64"/>
      <c r="U626" s="65"/>
      <c r="V626" s="28"/>
      <c r="W626" s="28"/>
    </row>
    <row r="627" spans="1:23" x14ac:dyDescent="0.2">
      <c r="A627" s="3" t="str">
        <f t="shared" si="9"/>
        <v>Palma 33245</v>
      </c>
      <c r="B627" s="25">
        <v>142993</v>
      </c>
      <c r="C627" s="25">
        <v>33245</v>
      </c>
      <c r="D627" s="28" t="s">
        <v>1053</v>
      </c>
      <c r="E627" s="28" t="s">
        <v>1054</v>
      </c>
      <c r="F627" s="64" t="s">
        <v>137</v>
      </c>
      <c r="G627" s="65"/>
      <c r="H627" s="28" t="s">
        <v>1003</v>
      </c>
      <c r="I627" s="28" t="s">
        <v>1002</v>
      </c>
      <c r="O627" s="3"/>
      <c r="P627" s="25"/>
      <c r="Q627" s="25"/>
      <c r="R627" s="28"/>
      <c r="S627" s="28"/>
      <c r="T627" s="64"/>
      <c r="U627" s="65"/>
      <c r="V627" s="28"/>
      <c r="W627" s="28"/>
    </row>
    <row r="628" spans="1:23" x14ac:dyDescent="0.2">
      <c r="A628" s="3" t="str">
        <f t="shared" si="9"/>
        <v>Stuckert 33246</v>
      </c>
      <c r="B628" s="25">
        <v>143003</v>
      </c>
      <c r="C628" s="25">
        <v>33246</v>
      </c>
      <c r="D628" s="28" t="s">
        <v>1033</v>
      </c>
      <c r="E628" s="28" t="s">
        <v>790</v>
      </c>
      <c r="F628" s="64" t="s">
        <v>113</v>
      </c>
      <c r="G628" s="65" t="s">
        <v>755</v>
      </c>
      <c r="H628" s="28" t="s">
        <v>700</v>
      </c>
      <c r="I628" s="28" t="s">
        <v>29</v>
      </c>
      <c r="O628" s="3"/>
      <c r="P628" s="25"/>
      <c r="Q628" s="25"/>
      <c r="R628" s="28"/>
      <c r="S628" s="28"/>
      <c r="T628" s="64"/>
      <c r="U628" s="65"/>
      <c r="V628" s="28"/>
      <c r="W628" s="28"/>
    </row>
    <row r="629" spans="1:23" x14ac:dyDescent="0.2">
      <c r="A629" s="3" t="str">
        <f t="shared" si="9"/>
        <v>Klassen 33248</v>
      </c>
      <c r="B629" s="25">
        <v>143010</v>
      </c>
      <c r="C629" s="25">
        <v>33248</v>
      </c>
      <c r="D629" s="28" t="s">
        <v>862</v>
      </c>
      <c r="E629" s="28" t="s">
        <v>847</v>
      </c>
      <c r="F629" s="27" t="s">
        <v>113</v>
      </c>
      <c r="G629" s="72" t="s">
        <v>759</v>
      </c>
      <c r="H629" s="28" t="s">
        <v>689</v>
      </c>
      <c r="I629" s="28" t="s">
        <v>53</v>
      </c>
      <c r="O629" s="3"/>
      <c r="P629" s="25"/>
      <c r="Q629" s="25"/>
      <c r="R629" s="28"/>
      <c r="S629" s="28"/>
      <c r="T629" s="27"/>
      <c r="U629" s="72"/>
      <c r="V629" s="28"/>
      <c r="W629" s="28"/>
    </row>
    <row r="630" spans="1:23" x14ac:dyDescent="0.2">
      <c r="A630" s="3" t="str">
        <f t="shared" si="9"/>
        <v>Heun 33249</v>
      </c>
      <c r="B630" s="25">
        <v>143029</v>
      </c>
      <c r="C630" s="25">
        <v>33249</v>
      </c>
      <c r="D630" s="28" t="s">
        <v>1075</v>
      </c>
      <c r="E630" s="28" t="s">
        <v>288</v>
      </c>
      <c r="F630" s="27" t="s">
        <v>137</v>
      </c>
      <c r="G630" s="72" t="s">
        <v>760</v>
      </c>
      <c r="H630" s="28" t="s">
        <v>838</v>
      </c>
      <c r="I630" s="28" t="s">
        <v>839</v>
      </c>
      <c r="O630" s="3"/>
      <c r="P630" s="25"/>
      <c r="Q630" s="25"/>
      <c r="R630" s="28"/>
      <c r="S630" s="28"/>
      <c r="T630" s="27"/>
      <c r="U630" s="72"/>
      <c r="V630" s="28"/>
      <c r="W630" s="28"/>
    </row>
    <row r="631" spans="1:23" x14ac:dyDescent="0.2">
      <c r="A631" s="3" t="str">
        <f t="shared" si="9"/>
        <v>Heil 33250</v>
      </c>
      <c r="B631" s="25">
        <v>143031</v>
      </c>
      <c r="C631" s="25">
        <v>33250</v>
      </c>
      <c r="D631" s="28" t="s">
        <v>1074</v>
      </c>
      <c r="E631" s="28" t="s">
        <v>83</v>
      </c>
      <c r="F631" s="64" t="s">
        <v>113</v>
      </c>
      <c r="G631" s="65" t="s">
        <v>760</v>
      </c>
      <c r="H631" s="28" t="s">
        <v>838</v>
      </c>
      <c r="I631" s="28" t="s">
        <v>839</v>
      </c>
      <c r="O631" s="3"/>
      <c r="P631" s="25"/>
      <c r="Q631" s="25"/>
      <c r="R631" s="28"/>
      <c r="S631" s="28"/>
      <c r="T631" s="64"/>
      <c r="U631" s="65"/>
      <c r="V631" s="28"/>
      <c r="W631" s="28"/>
    </row>
    <row r="632" spans="1:23" x14ac:dyDescent="0.2">
      <c r="A632" s="3" t="str">
        <f t="shared" si="9"/>
        <v>Belletz 33251</v>
      </c>
      <c r="B632" s="25">
        <v>143032</v>
      </c>
      <c r="C632" s="25">
        <v>33251</v>
      </c>
      <c r="D632" s="28" t="s">
        <v>1071</v>
      </c>
      <c r="E632" s="28" t="s">
        <v>1072</v>
      </c>
      <c r="F632" s="64" t="s">
        <v>137</v>
      </c>
      <c r="G632" s="65" t="s">
        <v>760</v>
      </c>
      <c r="H632" s="28" t="s">
        <v>838</v>
      </c>
      <c r="I632" s="28" t="s">
        <v>839</v>
      </c>
      <c r="O632" s="3"/>
      <c r="P632" s="25"/>
      <c r="Q632" s="25"/>
      <c r="R632" s="28"/>
      <c r="S632" s="28"/>
      <c r="T632" s="64"/>
      <c r="U632" s="65"/>
      <c r="V632" s="28"/>
      <c r="W632" s="28"/>
    </row>
    <row r="633" spans="1:23" x14ac:dyDescent="0.2">
      <c r="A633" s="3" t="str">
        <f t="shared" si="9"/>
        <v>Kochanski 33252</v>
      </c>
      <c r="B633" s="25">
        <v>143033</v>
      </c>
      <c r="C633" s="25">
        <v>33252</v>
      </c>
      <c r="D633" s="28" t="s">
        <v>1076</v>
      </c>
      <c r="E633" s="28" t="s">
        <v>1077</v>
      </c>
      <c r="F633" s="64" t="s">
        <v>137</v>
      </c>
      <c r="G633" s="65"/>
      <c r="H633" s="28" t="s">
        <v>838</v>
      </c>
      <c r="I633" s="28" t="s">
        <v>839</v>
      </c>
      <c r="O633" s="3"/>
      <c r="P633" s="25"/>
      <c r="Q633" s="25"/>
      <c r="R633" s="28"/>
      <c r="S633" s="28"/>
      <c r="T633" s="64"/>
      <c r="U633" s="65"/>
      <c r="V633" s="28"/>
      <c r="W633" s="28"/>
    </row>
    <row r="634" spans="1:23" x14ac:dyDescent="0.2">
      <c r="A634" s="3" t="str">
        <f t="shared" si="9"/>
        <v>Krohn 33254</v>
      </c>
      <c r="B634" s="25">
        <v>143037</v>
      </c>
      <c r="C634" s="25">
        <v>33254</v>
      </c>
      <c r="D634" s="28" t="s">
        <v>1023</v>
      </c>
      <c r="E634" s="28" t="s">
        <v>73</v>
      </c>
      <c r="F634" s="27" t="s">
        <v>113</v>
      </c>
      <c r="G634" s="72" t="s">
        <v>755</v>
      </c>
      <c r="H634" s="28" t="s">
        <v>691</v>
      </c>
      <c r="I634" s="28" t="s">
        <v>52</v>
      </c>
      <c r="O634" s="3"/>
      <c r="P634" s="25"/>
      <c r="Q634" s="25"/>
      <c r="R634" s="28"/>
      <c r="S634" s="28"/>
      <c r="T634" s="27"/>
      <c r="U634" s="72"/>
      <c r="V634" s="28"/>
      <c r="W634" s="28"/>
    </row>
    <row r="635" spans="1:23" x14ac:dyDescent="0.2">
      <c r="A635" s="3" t="str">
        <f t="shared" si="9"/>
        <v>Da Silva Gomes 33255</v>
      </c>
      <c r="B635" s="25">
        <v>143040</v>
      </c>
      <c r="C635" s="25">
        <v>33255</v>
      </c>
      <c r="D635" s="28" t="s">
        <v>1060</v>
      </c>
      <c r="E635" s="28" t="s">
        <v>968</v>
      </c>
      <c r="F635" s="64" t="s">
        <v>156</v>
      </c>
      <c r="G635" s="65" t="s">
        <v>759</v>
      </c>
      <c r="H635" s="28" t="s">
        <v>732</v>
      </c>
      <c r="I635" s="28" t="s">
        <v>47</v>
      </c>
      <c r="O635" s="3"/>
      <c r="P635" s="25"/>
      <c r="Q635" s="25"/>
      <c r="R635" s="28"/>
      <c r="S635" s="28"/>
      <c r="T635" s="64"/>
      <c r="U635" s="65"/>
      <c r="V635" s="28"/>
      <c r="W635" s="28"/>
    </row>
    <row r="636" spans="1:23" x14ac:dyDescent="0.2">
      <c r="A636" s="3" t="str">
        <f t="shared" si="9"/>
        <v>Kvocka 33256</v>
      </c>
      <c r="B636" s="25">
        <v>143041</v>
      </c>
      <c r="C636" s="25">
        <v>33256</v>
      </c>
      <c r="D636" s="28" t="s">
        <v>1061</v>
      </c>
      <c r="E636" s="28" t="s">
        <v>1062</v>
      </c>
      <c r="F636" s="64" t="s">
        <v>156</v>
      </c>
      <c r="G636" s="65" t="s">
        <v>759</v>
      </c>
      <c r="H636" s="28" t="s">
        <v>732</v>
      </c>
      <c r="I636" s="28" t="s">
        <v>47</v>
      </c>
      <c r="O636" s="3"/>
      <c r="P636" s="25"/>
      <c r="Q636" s="25"/>
      <c r="R636" s="28"/>
      <c r="S636" s="28"/>
      <c r="T636" s="64"/>
      <c r="U636" s="65"/>
      <c r="V636" s="28"/>
      <c r="W636" s="28"/>
    </row>
    <row r="637" spans="1:23" x14ac:dyDescent="0.2">
      <c r="A637" s="3" t="str">
        <f t="shared" si="9"/>
        <v>Stotz 33257</v>
      </c>
      <c r="B637" s="25">
        <v>144503</v>
      </c>
      <c r="C637" s="25">
        <v>33257</v>
      </c>
      <c r="D637" s="28" t="s">
        <v>1032</v>
      </c>
      <c r="E637" s="28" t="s">
        <v>130</v>
      </c>
      <c r="F637" s="64" t="s">
        <v>113</v>
      </c>
      <c r="G637" s="65" t="s">
        <v>755</v>
      </c>
      <c r="H637" s="28" t="s">
        <v>700</v>
      </c>
      <c r="I637" s="28" t="s">
        <v>29</v>
      </c>
      <c r="O637" s="3"/>
      <c r="P637" s="25"/>
      <c r="Q637" s="25"/>
      <c r="R637" s="28"/>
      <c r="S637" s="28"/>
      <c r="T637" s="64"/>
      <c r="U637" s="65"/>
      <c r="V637" s="28"/>
      <c r="W637" s="28"/>
    </row>
    <row r="638" spans="1:23" x14ac:dyDescent="0.2">
      <c r="A638" s="3" t="str">
        <f t="shared" si="9"/>
        <v>Spelten 33258</v>
      </c>
      <c r="B638" s="25">
        <v>144508</v>
      </c>
      <c r="C638" s="25">
        <v>33258</v>
      </c>
      <c r="D638" s="28" t="s">
        <v>1042</v>
      </c>
      <c r="E638" s="28" t="s">
        <v>240</v>
      </c>
      <c r="F638" s="64" t="s">
        <v>159</v>
      </c>
      <c r="G638" s="65"/>
      <c r="H638" s="28" t="s">
        <v>706</v>
      </c>
      <c r="I638" s="28" t="s">
        <v>34</v>
      </c>
      <c r="O638" s="3"/>
      <c r="P638" s="25"/>
      <c r="Q638" s="25"/>
      <c r="R638" s="28"/>
      <c r="S638" s="28"/>
      <c r="T638" s="64"/>
      <c r="U638" s="65"/>
      <c r="V638" s="28"/>
      <c r="W638" s="28"/>
    </row>
    <row r="639" spans="1:23" x14ac:dyDescent="0.2">
      <c r="A639" s="3" t="str">
        <f t="shared" si="9"/>
        <v>Bürkner 33259</v>
      </c>
      <c r="B639" s="25">
        <v>144506</v>
      </c>
      <c r="C639" s="25">
        <v>33259</v>
      </c>
      <c r="D639" s="28" t="s">
        <v>1019</v>
      </c>
      <c r="E639" s="28" t="s">
        <v>827</v>
      </c>
      <c r="F639" s="64" t="s">
        <v>133</v>
      </c>
      <c r="G639" s="65" t="s">
        <v>760</v>
      </c>
      <c r="H639" s="28" t="s">
        <v>690</v>
      </c>
      <c r="I639" s="28" t="s">
        <v>24</v>
      </c>
      <c r="O639" s="3"/>
      <c r="P639" s="25"/>
      <c r="Q639" s="25"/>
      <c r="R639" s="28"/>
      <c r="S639" s="28"/>
      <c r="T639" s="64"/>
      <c r="U639" s="65"/>
      <c r="V639" s="28"/>
      <c r="W639" s="28"/>
    </row>
    <row r="640" spans="1:23" x14ac:dyDescent="0.2">
      <c r="A640" s="3" t="str">
        <f t="shared" si="9"/>
        <v>Shaghaghi-Kandevani 33260</v>
      </c>
      <c r="B640" s="25">
        <v>144510</v>
      </c>
      <c r="C640" s="25">
        <v>33260</v>
      </c>
      <c r="D640" s="28" t="s">
        <v>1013</v>
      </c>
      <c r="E640" s="28" t="s">
        <v>1014</v>
      </c>
      <c r="F640" s="64" t="s">
        <v>110</v>
      </c>
      <c r="G640" s="65" t="s">
        <v>755</v>
      </c>
      <c r="H640" s="28" t="s">
        <v>686</v>
      </c>
      <c r="I640" s="28" t="s">
        <v>21</v>
      </c>
      <c r="O640" s="3"/>
      <c r="P640" s="25"/>
      <c r="Q640" s="25"/>
      <c r="R640" s="28"/>
      <c r="S640" s="28"/>
      <c r="T640" s="64"/>
      <c r="U640" s="65"/>
      <c r="V640" s="28"/>
      <c r="W640" s="28"/>
    </row>
    <row r="641" spans="1:23" x14ac:dyDescent="0.2">
      <c r="A641" s="3" t="str">
        <f t="shared" si="9"/>
        <v>Geisler 33261</v>
      </c>
      <c r="B641" s="25">
        <v>144516</v>
      </c>
      <c r="C641" s="25">
        <v>33261</v>
      </c>
      <c r="D641" s="28" t="s">
        <v>1057</v>
      </c>
      <c r="E641" s="28" t="s">
        <v>1058</v>
      </c>
      <c r="F641" s="64" t="s">
        <v>113</v>
      </c>
      <c r="G641" s="65"/>
      <c r="H641" s="28" t="s">
        <v>779</v>
      </c>
      <c r="I641" s="28" t="s">
        <v>780</v>
      </c>
      <c r="O641" s="3"/>
      <c r="P641" s="25"/>
      <c r="Q641" s="25"/>
      <c r="R641" s="28"/>
      <c r="S641" s="28"/>
      <c r="T641" s="64"/>
      <c r="U641" s="65"/>
      <c r="V641" s="28"/>
      <c r="W641" s="28"/>
    </row>
    <row r="642" spans="1:23" x14ac:dyDescent="0.2">
      <c r="A642" s="3" t="str">
        <f t="shared" si="9"/>
        <v>Deutsch 33262</v>
      </c>
      <c r="B642" s="25">
        <v>144518</v>
      </c>
      <c r="C642" s="25">
        <v>33262</v>
      </c>
      <c r="D642" s="28" t="s">
        <v>1031</v>
      </c>
      <c r="E642" s="28" t="s">
        <v>259</v>
      </c>
      <c r="F642" s="27" t="s">
        <v>133</v>
      </c>
      <c r="G642" s="72" t="s">
        <v>755</v>
      </c>
      <c r="H642" s="28" t="s">
        <v>51</v>
      </c>
      <c r="I642" s="28" t="s">
        <v>51</v>
      </c>
      <c r="O642" s="3"/>
      <c r="P642" s="25"/>
      <c r="Q642" s="25"/>
      <c r="R642" s="28"/>
      <c r="S642" s="28"/>
      <c r="T642" s="27"/>
      <c r="U642" s="72"/>
      <c r="V642" s="28"/>
      <c r="W642" s="28"/>
    </row>
    <row r="643" spans="1:23" x14ac:dyDescent="0.2">
      <c r="A643" s="3" t="str">
        <f t="shared" ref="A643:A688" si="10">D643&amp;" "&amp;C643</f>
        <v>Glock 33264</v>
      </c>
      <c r="B643" s="25">
        <v>144528</v>
      </c>
      <c r="C643" s="25">
        <v>33264</v>
      </c>
      <c r="D643" s="28" t="s">
        <v>1046</v>
      </c>
      <c r="E643" s="28" t="s">
        <v>219</v>
      </c>
      <c r="F643" s="64" t="s">
        <v>113</v>
      </c>
      <c r="G643" s="65" t="s">
        <v>758</v>
      </c>
      <c r="H643" s="28" t="s">
        <v>715</v>
      </c>
      <c r="I643" s="28" t="s">
        <v>54</v>
      </c>
      <c r="O643" s="3"/>
      <c r="P643" s="25"/>
      <c r="Q643" s="25"/>
      <c r="R643" s="28"/>
      <c r="S643" s="28"/>
      <c r="T643" s="64"/>
      <c r="U643" s="65"/>
      <c r="V643" s="28"/>
      <c r="W643" s="28"/>
    </row>
    <row r="644" spans="1:23" x14ac:dyDescent="0.2">
      <c r="A644" s="3" t="str">
        <f t="shared" si="10"/>
        <v>Diekmann 33265</v>
      </c>
      <c r="B644" s="25">
        <v>144531</v>
      </c>
      <c r="C644" s="25">
        <v>33265</v>
      </c>
      <c r="D644" s="28" t="s">
        <v>1105</v>
      </c>
      <c r="E644" s="28" t="s">
        <v>286</v>
      </c>
      <c r="F644" s="28" t="s">
        <v>137</v>
      </c>
      <c r="G644" s="69">
        <v>0</v>
      </c>
      <c r="H644" s="28" t="s">
        <v>48</v>
      </c>
      <c r="I644" s="28" t="s">
        <v>48</v>
      </c>
      <c r="O644" s="3"/>
      <c r="P644" s="25"/>
      <c r="Q644" s="25"/>
      <c r="R644" s="28"/>
      <c r="S644" s="28"/>
      <c r="T644" s="28"/>
      <c r="U644" s="69"/>
      <c r="V644" s="28"/>
      <c r="W644" s="28"/>
    </row>
    <row r="645" spans="1:23" x14ac:dyDescent="0.2">
      <c r="A645" s="3" t="str">
        <f t="shared" si="10"/>
        <v>Reuter 33266</v>
      </c>
      <c r="B645" s="25">
        <v>144464</v>
      </c>
      <c r="C645" s="25">
        <v>33266</v>
      </c>
      <c r="D645" s="28" t="s">
        <v>498</v>
      </c>
      <c r="E645" s="28" t="s">
        <v>144</v>
      </c>
      <c r="F645" s="64" t="s">
        <v>113</v>
      </c>
      <c r="G645" s="65" t="s">
        <v>760</v>
      </c>
      <c r="H645" s="28" t="s">
        <v>48</v>
      </c>
      <c r="I645" s="28" t="s">
        <v>48</v>
      </c>
      <c r="O645" s="3"/>
      <c r="P645" s="25"/>
      <c r="Q645" s="25"/>
      <c r="R645" s="28"/>
      <c r="S645" s="28"/>
      <c r="T645" s="64"/>
      <c r="U645" s="65"/>
      <c r="V645" s="28"/>
      <c r="W645" s="28"/>
    </row>
    <row r="646" spans="1:23" x14ac:dyDescent="0.2">
      <c r="A646" s="3" t="str">
        <f t="shared" si="10"/>
        <v>Stork 33267</v>
      </c>
      <c r="B646" s="25">
        <v>144466</v>
      </c>
      <c r="C646" s="25">
        <v>33267</v>
      </c>
      <c r="D646" s="28" t="s">
        <v>1106</v>
      </c>
      <c r="E646" s="28" t="s">
        <v>124</v>
      </c>
      <c r="F646" s="27" t="s">
        <v>110</v>
      </c>
      <c r="G646" s="97" t="s">
        <v>758</v>
      </c>
      <c r="H646" s="28" t="s">
        <v>687</v>
      </c>
      <c r="I646" s="28" t="s">
        <v>22</v>
      </c>
      <c r="O646" s="3"/>
      <c r="P646" s="25"/>
      <c r="Q646" s="25"/>
      <c r="R646" s="28"/>
      <c r="S646" s="28"/>
      <c r="T646" s="27"/>
      <c r="U646" s="97"/>
      <c r="V646" s="28"/>
      <c r="W646" s="28"/>
    </row>
    <row r="647" spans="1:23" x14ac:dyDescent="0.2">
      <c r="A647" s="3" t="str">
        <f t="shared" si="10"/>
        <v>Löbig 33268</v>
      </c>
      <c r="B647" s="25">
        <v>144468</v>
      </c>
      <c r="C647" s="25">
        <v>33268</v>
      </c>
      <c r="D647" s="28" t="s">
        <v>1107</v>
      </c>
      <c r="E647" s="28" t="s">
        <v>272</v>
      </c>
      <c r="F647" s="64" t="s">
        <v>113</v>
      </c>
      <c r="G647" s="65" t="s">
        <v>760</v>
      </c>
      <c r="H647" s="28" t="s">
        <v>687</v>
      </c>
      <c r="I647" s="28" t="s">
        <v>22</v>
      </c>
      <c r="O647" s="3"/>
      <c r="P647" s="25"/>
      <c r="Q647" s="25"/>
      <c r="R647" s="28"/>
      <c r="S647" s="28"/>
      <c r="T647" s="64"/>
      <c r="U647" s="65"/>
      <c r="V647" s="28"/>
      <c r="W647" s="28"/>
    </row>
    <row r="648" spans="1:23" x14ac:dyDescent="0.2">
      <c r="A648" s="3" t="str">
        <f t="shared" si="10"/>
        <v>Gröger 33271</v>
      </c>
      <c r="B648" s="25">
        <v>144488</v>
      </c>
      <c r="C648" s="25">
        <v>33271</v>
      </c>
      <c r="D648" s="28" t="s">
        <v>933</v>
      </c>
      <c r="E648" s="28" t="s">
        <v>519</v>
      </c>
      <c r="F648" s="64" t="s">
        <v>137</v>
      </c>
      <c r="G648" s="65"/>
      <c r="H648" s="28" t="s">
        <v>690</v>
      </c>
      <c r="I648" s="28" t="s">
        <v>24</v>
      </c>
      <c r="O648" s="3"/>
      <c r="P648" s="25"/>
      <c r="Q648" s="25"/>
      <c r="R648" s="28"/>
      <c r="S648" s="28"/>
      <c r="T648" s="64"/>
      <c r="U648" s="65"/>
      <c r="V648" s="28"/>
      <c r="W648" s="28"/>
    </row>
    <row r="649" spans="1:23" x14ac:dyDescent="0.2">
      <c r="A649" s="3" t="str">
        <f t="shared" si="10"/>
        <v>Teisler 33272</v>
      </c>
      <c r="B649" s="25">
        <v>144493</v>
      </c>
      <c r="C649" s="25">
        <v>33272</v>
      </c>
      <c r="D649" s="28" t="s">
        <v>1108</v>
      </c>
      <c r="E649" s="28" t="s">
        <v>926</v>
      </c>
      <c r="F649" s="64" t="s">
        <v>113</v>
      </c>
      <c r="G649" s="65" t="s">
        <v>758</v>
      </c>
      <c r="H649" s="28" t="s">
        <v>696</v>
      </c>
      <c r="I649" s="28" t="s">
        <v>50</v>
      </c>
      <c r="O649" s="3"/>
      <c r="P649" s="25"/>
      <c r="Q649" s="25"/>
      <c r="R649" s="28"/>
      <c r="S649" s="28"/>
      <c r="T649" s="64"/>
      <c r="U649" s="65"/>
      <c r="V649" s="28"/>
      <c r="W649" s="28"/>
    </row>
    <row r="650" spans="1:23" x14ac:dyDescent="0.2">
      <c r="A650" s="3" t="str">
        <f t="shared" si="10"/>
        <v>Harzer 33273</v>
      </c>
      <c r="B650" s="25">
        <v>144496</v>
      </c>
      <c r="C650" s="25">
        <v>33273</v>
      </c>
      <c r="D650" s="28" t="s">
        <v>1109</v>
      </c>
      <c r="E650" s="28" t="s">
        <v>240</v>
      </c>
      <c r="F650" s="64" t="s">
        <v>113</v>
      </c>
      <c r="G650" s="65" t="s">
        <v>755</v>
      </c>
      <c r="H650" s="28" t="s">
        <v>714</v>
      </c>
      <c r="I650" s="28" t="s">
        <v>54</v>
      </c>
      <c r="O650" s="3"/>
      <c r="P650" s="25"/>
      <c r="Q650" s="25"/>
      <c r="R650" s="28"/>
      <c r="S650" s="28"/>
      <c r="T650" s="64"/>
      <c r="U650" s="65"/>
      <c r="V650" s="28"/>
      <c r="W650" s="28"/>
    </row>
    <row r="651" spans="1:23" x14ac:dyDescent="0.2">
      <c r="A651" s="3" t="str">
        <f t="shared" si="10"/>
        <v>Knöchel 33274</v>
      </c>
      <c r="B651" s="25">
        <v>144497</v>
      </c>
      <c r="C651" s="25">
        <v>33274</v>
      </c>
      <c r="D651" s="28" t="s">
        <v>1110</v>
      </c>
      <c r="E651" s="28" t="s">
        <v>437</v>
      </c>
      <c r="F651" s="64" t="s">
        <v>110</v>
      </c>
      <c r="G651" s="65" t="s">
        <v>755</v>
      </c>
      <c r="H651" s="28" t="s">
        <v>714</v>
      </c>
      <c r="I651" s="28" t="s">
        <v>54</v>
      </c>
      <c r="O651" s="3"/>
      <c r="P651" s="25"/>
      <c r="Q651" s="25"/>
      <c r="R651" s="28"/>
      <c r="S651" s="28"/>
      <c r="T651" s="64"/>
      <c r="U651" s="65"/>
      <c r="V651" s="28"/>
      <c r="W651" s="28"/>
    </row>
    <row r="652" spans="1:23" x14ac:dyDescent="0.2">
      <c r="A652" s="3" t="str">
        <f t="shared" si="10"/>
        <v>Wollmann 33275</v>
      </c>
      <c r="B652" s="25">
        <v>146042</v>
      </c>
      <c r="C652" s="25">
        <v>33275</v>
      </c>
      <c r="D652" s="27" t="s">
        <v>1111</v>
      </c>
      <c r="E652" s="27" t="s">
        <v>295</v>
      </c>
      <c r="F652" s="64" t="s">
        <v>113</v>
      </c>
      <c r="G652" s="65"/>
      <c r="H652" s="27" t="s">
        <v>739</v>
      </c>
      <c r="I652" s="27" t="s">
        <v>49</v>
      </c>
      <c r="O652" s="3"/>
      <c r="P652" s="25"/>
      <c r="Q652" s="25"/>
      <c r="R652" s="27"/>
      <c r="S652" s="27"/>
      <c r="T652" s="64"/>
      <c r="U652" s="65"/>
      <c r="V652" s="27"/>
      <c r="W652" s="27"/>
    </row>
    <row r="653" spans="1:23" x14ac:dyDescent="0.2">
      <c r="A653" s="3" t="str">
        <f t="shared" si="10"/>
        <v>Roth 33276</v>
      </c>
      <c r="B653" s="25">
        <v>146049</v>
      </c>
      <c r="C653" s="25">
        <v>33276</v>
      </c>
      <c r="D653" s="28" t="s">
        <v>928</v>
      </c>
      <c r="E653" s="28" t="s">
        <v>313</v>
      </c>
      <c r="F653" s="64" t="s">
        <v>159</v>
      </c>
      <c r="G653" s="65"/>
      <c r="H653" s="28" t="s">
        <v>730</v>
      </c>
      <c r="I653" s="28" t="s">
        <v>46</v>
      </c>
      <c r="O653" s="3"/>
      <c r="P653" s="25"/>
      <c r="Q653" s="25"/>
      <c r="R653" s="28"/>
      <c r="S653" s="28"/>
      <c r="T653" s="64"/>
      <c r="U653" s="65"/>
      <c r="V653" s="28"/>
      <c r="W653" s="28"/>
    </row>
    <row r="654" spans="1:23" x14ac:dyDescent="0.2">
      <c r="A654" s="3" t="str">
        <f t="shared" si="10"/>
        <v>Tilger 33277</v>
      </c>
      <c r="B654" s="25"/>
      <c r="C654" s="25">
        <v>33277</v>
      </c>
      <c r="D654" s="28" t="s">
        <v>1112</v>
      </c>
      <c r="E654" s="28" t="s">
        <v>614</v>
      </c>
      <c r="F654" s="64" t="s">
        <v>137</v>
      </c>
      <c r="G654" s="65" t="s">
        <v>755</v>
      </c>
      <c r="H654" s="28" t="s">
        <v>1003</v>
      </c>
      <c r="I654" s="28" t="s">
        <v>1002</v>
      </c>
      <c r="O654" s="3"/>
      <c r="P654" s="25"/>
      <c r="Q654" s="25"/>
      <c r="R654" s="28"/>
      <c r="S654" s="28"/>
      <c r="T654" s="64"/>
      <c r="U654" s="65"/>
      <c r="V654" s="28"/>
      <c r="W654" s="28"/>
    </row>
    <row r="655" spans="1:23" x14ac:dyDescent="0.2">
      <c r="A655" s="3" t="str">
        <f t="shared" si="10"/>
        <v>Kiel 33278</v>
      </c>
      <c r="B655" s="25">
        <v>146120</v>
      </c>
      <c r="C655" s="25">
        <v>33278</v>
      </c>
      <c r="D655" s="28" t="s">
        <v>1113</v>
      </c>
      <c r="E655" s="28" t="s">
        <v>263</v>
      </c>
      <c r="F655" s="64" t="s">
        <v>137</v>
      </c>
      <c r="G655" s="65"/>
      <c r="H655" s="28" t="s">
        <v>700</v>
      </c>
      <c r="I655" s="28" t="s">
        <v>29</v>
      </c>
      <c r="O655" s="3"/>
      <c r="P655" s="25"/>
      <c r="Q655" s="25"/>
      <c r="R655" s="28"/>
      <c r="S655" s="28"/>
      <c r="T655" s="64"/>
      <c r="U655" s="65"/>
      <c r="V655" s="28"/>
      <c r="W655" s="28"/>
    </row>
    <row r="656" spans="1:23" x14ac:dyDescent="0.2">
      <c r="A656" s="3" t="str">
        <f t="shared" si="10"/>
        <v>Friemer 33279</v>
      </c>
      <c r="B656" s="25">
        <v>143122</v>
      </c>
      <c r="C656" s="25">
        <v>33279</v>
      </c>
      <c r="D656" s="28" t="s">
        <v>1114</v>
      </c>
      <c r="E656" s="28" t="s">
        <v>446</v>
      </c>
      <c r="F656" s="64" t="s">
        <v>137</v>
      </c>
      <c r="G656" s="65">
        <v>0</v>
      </c>
      <c r="H656" s="28" t="s">
        <v>51</v>
      </c>
      <c r="I656" s="28" t="s">
        <v>51</v>
      </c>
      <c r="O656" s="3"/>
      <c r="P656" s="25"/>
      <c r="Q656" s="25"/>
      <c r="R656" s="28"/>
      <c r="S656" s="28"/>
      <c r="T656" s="64"/>
      <c r="U656" s="65"/>
      <c r="V656" s="28"/>
      <c r="W656" s="28"/>
    </row>
    <row r="657" spans="1:23" x14ac:dyDescent="0.2">
      <c r="A657" s="3" t="str">
        <f t="shared" si="10"/>
        <v>Schmidt 33282</v>
      </c>
      <c r="B657" s="25">
        <v>146153</v>
      </c>
      <c r="C657" s="25">
        <v>33282</v>
      </c>
      <c r="D657" s="27" t="s">
        <v>141</v>
      </c>
      <c r="E657" s="27" t="s">
        <v>173</v>
      </c>
      <c r="F657" s="27" t="s">
        <v>110</v>
      </c>
      <c r="G657" s="97"/>
      <c r="H657" s="27" t="s">
        <v>739</v>
      </c>
      <c r="I657" s="27" t="s">
        <v>49</v>
      </c>
      <c r="O657" s="3"/>
      <c r="P657" s="25"/>
      <c r="Q657" s="25"/>
      <c r="R657" s="27"/>
      <c r="S657" s="27"/>
      <c r="T657" s="27"/>
      <c r="U657" s="97"/>
      <c r="V657" s="27"/>
      <c r="W657" s="27"/>
    </row>
    <row r="658" spans="1:23" x14ac:dyDescent="0.2">
      <c r="A658" s="3" t="str">
        <f t="shared" si="10"/>
        <v>Dürr 33283</v>
      </c>
      <c r="B658" s="25">
        <v>146149</v>
      </c>
      <c r="C658" s="25">
        <v>33283</v>
      </c>
      <c r="D658" s="28" t="s">
        <v>1115</v>
      </c>
      <c r="E658" s="28" t="s">
        <v>1116</v>
      </c>
      <c r="F658" s="64" t="s">
        <v>110</v>
      </c>
      <c r="G658" s="65"/>
      <c r="H658" s="28" t="s">
        <v>687</v>
      </c>
      <c r="I658" s="28" t="s">
        <v>22</v>
      </c>
      <c r="O658" s="3"/>
      <c r="P658" s="25"/>
      <c r="Q658" s="25"/>
      <c r="R658" s="28"/>
      <c r="S658" s="28"/>
      <c r="T658" s="64"/>
      <c r="U658" s="65"/>
      <c r="V658" s="28"/>
      <c r="W658" s="28"/>
    </row>
    <row r="659" spans="1:23" x14ac:dyDescent="0.2">
      <c r="A659" s="3" t="str">
        <f t="shared" si="10"/>
        <v>Blaye 33284</v>
      </c>
      <c r="B659" s="25">
        <v>146161</v>
      </c>
      <c r="C659" s="25">
        <v>33284</v>
      </c>
      <c r="D659" s="28" t="s">
        <v>1117</v>
      </c>
      <c r="E659" s="28" t="s">
        <v>1118</v>
      </c>
      <c r="F659" s="64" t="s">
        <v>113</v>
      </c>
      <c r="G659" s="65">
        <v>0</v>
      </c>
      <c r="H659" s="28" t="s">
        <v>838</v>
      </c>
      <c r="I659" s="28" t="s">
        <v>839</v>
      </c>
      <c r="O659" s="3"/>
      <c r="P659" s="25"/>
      <c r="Q659" s="25"/>
      <c r="R659" s="28"/>
      <c r="S659" s="28"/>
      <c r="T659" s="64"/>
      <c r="U659" s="65"/>
      <c r="V659" s="28"/>
      <c r="W659" s="28"/>
    </row>
    <row r="660" spans="1:23" x14ac:dyDescent="0.2">
      <c r="A660" s="3" t="str">
        <f t="shared" si="10"/>
        <v>Ihm 33285</v>
      </c>
      <c r="B660" s="25">
        <v>146190</v>
      </c>
      <c r="C660" s="25">
        <v>33285</v>
      </c>
      <c r="D660" s="28" t="s">
        <v>1119</v>
      </c>
      <c r="E660" s="28" t="s">
        <v>954</v>
      </c>
      <c r="F660" s="64" t="s">
        <v>113</v>
      </c>
      <c r="G660" s="65">
        <v>0</v>
      </c>
      <c r="H660" s="28" t="s">
        <v>838</v>
      </c>
      <c r="I660" s="28" t="s">
        <v>839</v>
      </c>
      <c r="O660" s="3"/>
      <c r="P660" s="25"/>
      <c r="Q660" s="25"/>
      <c r="R660" s="28"/>
      <c r="S660" s="28"/>
      <c r="T660" s="64"/>
      <c r="U660" s="65"/>
      <c r="V660" s="28"/>
      <c r="W660" s="28"/>
    </row>
    <row r="661" spans="1:23" x14ac:dyDescent="0.2">
      <c r="A661" s="3" t="str">
        <f t="shared" si="10"/>
        <v>Garcia 33286</v>
      </c>
      <c r="B661" s="25">
        <v>146191</v>
      </c>
      <c r="C661" s="25">
        <v>33286</v>
      </c>
      <c r="D661" s="28" t="s">
        <v>1120</v>
      </c>
      <c r="E661" s="28" t="s">
        <v>1121</v>
      </c>
      <c r="F661" s="64" t="s">
        <v>113</v>
      </c>
      <c r="G661" s="65">
        <v>0</v>
      </c>
      <c r="H661" s="28" t="s">
        <v>838</v>
      </c>
      <c r="I661" s="28" t="s">
        <v>839</v>
      </c>
      <c r="O661" s="3"/>
      <c r="P661" s="25"/>
      <c r="Q661" s="25"/>
      <c r="R661" s="28"/>
      <c r="S661" s="28"/>
      <c r="T661" s="64"/>
      <c r="U661" s="65"/>
      <c r="V661" s="28"/>
      <c r="W661" s="28"/>
    </row>
    <row r="662" spans="1:23" x14ac:dyDescent="0.2">
      <c r="A662" s="3" t="str">
        <f t="shared" si="10"/>
        <v>Lega 33287</v>
      </c>
      <c r="B662" s="25">
        <v>146192</v>
      </c>
      <c r="C662" s="25">
        <v>33287</v>
      </c>
      <c r="D662" s="28" t="s">
        <v>1122</v>
      </c>
      <c r="E662" s="28" t="s">
        <v>347</v>
      </c>
      <c r="F662" s="64" t="s">
        <v>113</v>
      </c>
      <c r="G662" s="65">
        <v>0</v>
      </c>
      <c r="H662" s="28" t="s">
        <v>838</v>
      </c>
      <c r="I662" s="28" t="s">
        <v>839</v>
      </c>
      <c r="O662" s="3"/>
      <c r="P662" s="25"/>
      <c r="Q662" s="25"/>
      <c r="R662" s="28"/>
      <c r="S662" s="28"/>
      <c r="T662" s="64"/>
      <c r="U662" s="65"/>
      <c r="V662" s="28"/>
      <c r="W662" s="28"/>
    </row>
    <row r="663" spans="1:23" x14ac:dyDescent="0.2">
      <c r="A663" s="3" t="str">
        <f t="shared" si="10"/>
        <v>Duringer 33288</v>
      </c>
      <c r="B663" s="25">
        <v>146193</v>
      </c>
      <c r="C663" s="25">
        <v>33288</v>
      </c>
      <c r="D663" s="28" t="s">
        <v>1123</v>
      </c>
      <c r="E663" s="28" t="s">
        <v>522</v>
      </c>
      <c r="F663" s="64" t="s">
        <v>110</v>
      </c>
      <c r="G663" s="65">
        <v>0</v>
      </c>
      <c r="H663" s="28" t="s">
        <v>838</v>
      </c>
      <c r="I663" s="28" t="s">
        <v>839</v>
      </c>
      <c r="O663" s="3"/>
      <c r="P663" s="25"/>
      <c r="Q663" s="25"/>
      <c r="R663" s="28"/>
      <c r="S663" s="28"/>
      <c r="T663" s="64"/>
      <c r="U663" s="65"/>
      <c r="V663" s="28"/>
      <c r="W663" s="28"/>
    </row>
    <row r="664" spans="1:23" x14ac:dyDescent="0.2">
      <c r="A664" s="3" t="str">
        <f t="shared" si="10"/>
        <v>Schmitt 33289</v>
      </c>
      <c r="B664" s="25">
        <v>146194</v>
      </c>
      <c r="C664" s="25">
        <v>33289</v>
      </c>
      <c r="D664" s="28" t="s">
        <v>599</v>
      </c>
      <c r="E664" s="28" t="s">
        <v>112</v>
      </c>
      <c r="F664" s="64" t="s">
        <v>110</v>
      </c>
      <c r="G664" s="65">
        <v>0</v>
      </c>
      <c r="H664" s="28" t="s">
        <v>838</v>
      </c>
      <c r="I664" s="28" t="s">
        <v>839</v>
      </c>
      <c r="O664" s="3"/>
      <c r="P664" s="25"/>
      <c r="Q664" s="25"/>
      <c r="R664" s="28"/>
      <c r="S664" s="28"/>
      <c r="T664" s="64"/>
      <c r="U664" s="65"/>
      <c r="V664" s="28"/>
      <c r="W664" s="28"/>
    </row>
    <row r="665" spans="1:23" x14ac:dyDescent="0.2">
      <c r="A665" s="3" t="str">
        <f t="shared" si="10"/>
        <v>Weitzel 33290</v>
      </c>
      <c r="B665" s="25">
        <v>146196</v>
      </c>
      <c r="C665" s="25">
        <v>33290</v>
      </c>
      <c r="D665" s="28" t="s">
        <v>474</v>
      </c>
      <c r="E665" s="28" t="s">
        <v>957</v>
      </c>
      <c r="F665" s="28" t="s">
        <v>113</v>
      </c>
      <c r="G665" s="69">
        <v>0</v>
      </c>
      <c r="H665" s="28" t="s">
        <v>721</v>
      </c>
      <c r="I665" s="28" t="s">
        <v>54</v>
      </c>
      <c r="O665" s="3"/>
      <c r="P665" s="25"/>
      <c r="Q665" s="25"/>
      <c r="R665" s="28"/>
      <c r="S665" s="28"/>
      <c r="T665" s="28"/>
      <c r="U665" s="69"/>
      <c r="V665" s="28"/>
      <c r="W665" s="28"/>
    </row>
    <row r="666" spans="1:23" x14ac:dyDescent="0.2">
      <c r="A666" s="3" t="str">
        <f t="shared" si="10"/>
        <v>Serat 33291</v>
      </c>
      <c r="B666" s="25">
        <v>147208</v>
      </c>
      <c r="C666" s="25">
        <v>33291</v>
      </c>
      <c r="D666" s="28" t="s">
        <v>1124</v>
      </c>
      <c r="E666" s="28" t="s">
        <v>1125</v>
      </c>
      <c r="F666" s="64" t="s">
        <v>156</v>
      </c>
      <c r="G666" s="65">
        <v>0</v>
      </c>
      <c r="H666" s="28" t="s">
        <v>732</v>
      </c>
      <c r="I666" s="28" t="s">
        <v>47</v>
      </c>
      <c r="O666" s="3"/>
      <c r="P666" s="25"/>
      <c r="Q666" s="25"/>
      <c r="R666" s="28"/>
      <c r="S666" s="28"/>
      <c r="T666" s="64"/>
      <c r="U666" s="65"/>
      <c r="V666" s="28"/>
      <c r="W666" s="28"/>
    </row>
    <row r="667" spans="1:23" x14ac:dyDescent="0.2">
      <c r="A667" s="3" t="str">
        <f t="shared" si="10"/>
        <v>Aurami 33292</v>
      </c>
      <c r="B667" s="25">
        <v>147209</v>
      </c>
      <c r="C667" s="25">
        <v>33292</v>
      </c>
      <c r="D667" s="28" t="s">
        <v>1126</v>
      </c>
      <c r="E667" s="28" t="s">
        <v>92</v>
      </c>
      <c r="F667" s="64" t="s">
        <v>156</v>
      </c>
      <c r="G667" s="65">
        <v>0</v>
      </c>
      <c r="H667" s="28" t="s">
        <v>732</v>
      </c>
      <c r="I667" s="28" t="s">
        <v>47</v>
      </c>
      <c r="O667" s="3"/>
      <c r="P667" s="25"/>
      <c r="Q667" s="25"/>
      <c r="R667" s="28"/>
      <c r="S667" s="28"/>
      <c r="T667" s="64"/>
      <c r="U667" s="65"/>
      <c r="V667" s="28"/>
      <c r="W667" s="28"/>
    </row>
    <row r="668" spans="1:23" x14ac:dyDescent="0.2">
      <c r="A668" s="3" t="str">
        <f t="shared" si="10"/>
        <v>Da Silva Gomes 33293</v>
      </c>
      <c r="B668" s="25">
        <v>147210</v>
      </c>
      <c r="C668" s="25">
        <v>33293</v>
      </c>
      <c r="D668" s="28" t="s">
        <v>1060</v>
      </c>
      <c r="E668" s="28" t="s">
        <v>1127</v>
      </c>
      <c r="F668" s="64" t="s">
        <v>155</v>
      </c>
      <c r="G668" s="65">
        <v>0</v>
      </c>
      <c r="H668" s="28" t="s">
        <v>732</v>
      </c>
      <c r="I668" s="28" t="s">
        <v>47</v>
      </c>
      <c r="O668" s="3"/>
      <c r="P668" s="25"/>
      <c r="Q668" s="25"/>
      <c r="R668" s="28"/>
      <c r="S668" s="28"/>
      <c r="T668" s="64"/>
      <c r="U668" s="65"/>
      <c r="V668" s="28"/>
      <c r="W668" s="28"/>
    </row>
    <row r="669" spans="1:23" x14ac:dyDescent="0.2">
      <c r="A669" s="3" t="str">
        <f t="shared" si="10"/>
        <v>Reinfelder 33294</v>
      </c>
      <c r="B669" s="25">
        <v>147211</v>
      </c>
      <c r="C669" s="25">
        <v>33294</v>
      </c>
      <c r="D669" s="28" t="s">
        <v>1128</v>
      </c>
      <c r="E669" s="28" t="s">
        <v>272</v>
      </c>
      <c r="F669" s="64" t="s">
        <v>113</v>
      </c>
      <c r="G669" s="65">
        <v>0</v>
      </c>
      <c r="H669" s="28" t="s">
        <v>32</v>
      </c>
      <c r="I669" s="28" t="s">
        <v>32</v>
      </c>
      <c r="O669" s="3"/>
      <c r="P669" s="25"/>
      <c r="Q669" s="25"/>
      <c r="R669" s="28"/>
      <c r="S669" s="28"/>
      <c r="T669" s="64"/>
      <c r="U669" s="65"/>
      <c r="V669" s="28"/>
      <c r="W669" s="28"/>
    </row>
    <row r="670" spans="1:23" x14ac:dyDescent="0.2">
      <c r="A670" s="3" t="str">
        <f t="shared" si="10"/>
        <v>Gallus 33295</v>
      </c>
      <c r="B670" s="25">
        <v>147212</v>
      </c>
      <c r="C670" s="25">
        <v>33295</v>
      </c>
      <c r="D670" s="28" t="s">
        <v>1129</v>
      </c>
      <c r="E670" s="28" t="s">
        <v>140</v>
      </c>
      <c r="F670" s="64" t="s">
        <v>113</v>
      </c>
      <c r="G670" s="65">
        <v>0</v>
      </c>
      <c r="H670" s="28" t="s">
        <v>32</v>
      </c>
      <c r="I670" s="28" t="s">
        <v>32</v>
      </c>
      <c r="O670" s="3"/>
      <c r="P670" s="25"/>
      <c r="Q670" s="25"/>
      <c r="R670" s="28"/>
      <c r="S670" s="28"/>
      <c r="T670" s="64"/>
      <c r="U670" s="65"/>
      <c r="V670" s="28"/>
      <c r="W670" s="28"/>
    </row>
    <row r="671" spans="1:23" x14ac:dyDescent="0.2">
      <c r="A671" s="3" t="str">
        <f t="shared" si="10"/>
        <v>Stephan 33296</v>
      </c>
      <c r="B671" s="25">
        <v>147214</v>
      </c>
      <c r="C671" s="25">
        <v>33296</v>
      </c>
      <c r="D671" s="28" t="s">
        <v>122</v>
      </c>
      <c r="E671" s="28" t="s">
        <v>219</v>
      </c>
      <c r="F671" s="27" t="s">
        <v>155</v>
      </c>
      <c r="G671" s="72">
        <v>0</v>
      </c>
      <c r="H671" s="28" t="s">
        <v>691</v>
      </c>
      <c r="I671" s="28" t="s">
        <v>52</v>
      </c>
      <c r="O671" s="3"/>
      <c r="P671" s="25"/>
      <c r="Q671" s="25"/>
      <c r="R671" s="28"/>
      <c r="S671" s="28"/>
      <c r="T671" s="27"/>
      <c r="U671" s="72"/>
      <c r="V671" s="28"/>
      <c r="W671" s="28"/>
    </row>
    <row r="672" spans="1:23" x14ac:dyDescent="0.2">
      <c r="A672" s="3" t="str">
        <f t="shared" si="10"/>
        <v>Figueiredo Mendes 33297</v>
      </c>
      <c r="B672" s="25">
        <v>147217</v>
      </c>
      <c r="C672" s="25">
        <v>33297</v>
      </c>
      <c r="D672" s="28" t="s">
        <v>1130</v>
      </c>
      <c r="E672" s="28" t="s">
        <v>927</v>
      </c>
      <c r="F672" s="64" t="s">
        <v>155</v>
      </c>
      <c r="G672" s="65">
        <v>0</v>
      </c>
      <c r="H672" s="28" t="s">
        <v>732</v>
      </c>
      <c r="I672" s="28" t="s">
        <v>47</v>
      </c>
      <c r="O672" s="3"/>
      <c r="P672" s="25"/>
      <c r="Q672" s="25"/>
      <c r="R672" s="28"/>
      <c r="S672" s="28"/>
      <c r="T672" s="64"/>
      <c r="U672" s="65"/>
      <c r="V672" s="28"/>
      <c r="W672" s="28"/>
    </row>
    <row r="673" spans="1:23" x14ac:dyDescent="0.2">
      <c r="A673" s="3" t="str">
        <f t="shared" si="10"/>
        <v>Celerino 33298</v>
      </c>
      <c r="B673" s="25">
        <v>147240</v>
      </c>
      <c r="C673" s="25">
        <v>33298</v>
      </c>
      <c r="D673" s="28" t="s">
        <v>1131</v>
      </c>
      <c r="E673" s="28" t="s">
        <v>307</v>
      </c>
      <c r="F673" s="28" t="s">
        <v>110</v>
      </c>
      <c r="G673" s="69">
        <v>0</v>
      </c>
      <c r="H673" s="28" t="s">
        <v>721</v>
      </c>
      <c r="I673" s="28" t="s">
        <v>54</v>
      </c>
      <c r="O673" s="3"/>
      <c r="P673" s="25"/>
      <c r="Q673" s="25"/>
      <c r="R673" s="28"/>
      <c r="S673" s="28"/>
      <c r="T673" s="28"/>
      <c r="U673" s="69"/>
      <c r="V673" s="28"/>
      <c r="W673" s="28"/>
    </row>
    <row r="674" spans="1:23" x14ac:dyDescent="0.2">
      <c r="A674" s="3" t="str">
        <f t="shared" si="10"/>
        <v>Scholz 33299</v>
      </c>
      <c r="B674" s="25">
        <v>147219</v>
      </c>
      <c r="C674" s="25">
        <v>33299</v>
      </c>
      <c r="D674" s="28" t="s">
        <v>352</v>
      </c>
      <c r="E674" s="28" t="s">
        <v>313</v>
      </c>
      <c r="F674" s="64" t="s">
        <v>155</v>
      </c>
      <c r="G674" s="65">
        <v>0</v>
      </c>
      <c r="H674" s="28" t="s">
        <v>696</v>
      </c>
      <c r="I674" s="28" t="s">
        <v>50</v>
      </c>
      <c r="O674" s="3"/>
      <c r="P674" s="25"/>
      <c r="Q674" s="25"/>
      <c r="R674" s="28"/>
      <c r="S674" s="28"/>
      <c r="T674" s="64"/>
      <c r="U674" s="65"/>
      <c r="V674" s="28"/>
      <c r="W674" s="28"/>
    </row>
    <row r="675" spans="1:23" x14ac:dyDescent="0.2">
      <c r="A675" s="3" t="str">
        <f t="shared" si="10"/>
        <v>Tran 33300</v>
      </c>
      <c r="B675" s="25">
        <v>147220</v>
      </c>
      <c r="C675" s="25">
        <v>33300</v>
      </c>
      <c r="D675" s="28" t="s">
        <v>1132</v>
      </c>
      <c r="E675" s="28" t="s">
        <v>1133</v>
      </c>
      <c r="F675" s="64" t="s">
        <v>156</v>
      </c>
      <c r="G675" s="65">
        <v>0</v>
      </c>
      <c r="H675" s="28" t="s">
        <v>696</v>
      </c>
      <c r="I675" s="28" t="s">
        <v>50</v>
      </c>
      <c r="O675" s="3"/>
      <c r="P675" s="25"/>
      <c r="Q675" s="25"/>
      <c r="R675" s="28"/>
      <c r="S675" s="28"/>
      <c r="T675" s="64"/>
      <c r="U675" s="65"/>
      <c r="V675" s="28"/>
      <c r="W675" s="28"/>
    </row>
    <row r="676" spans="1:23" x14ac:dyDescent="0.2">
      <c r="A676" s="3" t="str">
        <f t="shared" si="10"/>
        <v>Paulin 33301</v>
      </c>
      <c r="B676" s="25">
        <v>147221</v>
      </c>
      <c r="C676" s="25">
        <v>33301</v>
      </c>
      <c r="D676" s="28" t="s">
        <v>1134</v>
      </c>
      <c r="E676" s="28" t="s">
        <v>359</v>
      </c>
      <c r="F676" s="64" t="s">
        <v>113</v>
      </c>
      <c r="G676" s="65">
        <v>0</v>
      </c>
      <c r="H676" s="28" t="s">
        <v>696</v>
      </c>
      <c r="I676" s="28" t="s">
        <v>50</v>
      </c>
      <c r="O676" s="3"/>
      <c r="P676" s="25"/>
      <c r="Q676" s="25"/>
      <c r="R676" s="28"/>
      <c r="S676" s="28"/>
      <c r="T676" s="64"/>
      <c r="U676" s="65"/>
      <c r="V676" s="28"/>
      <c r="W676" s="28"/>
    </row>
    <row r="677" spans="1:23" x14ac:dyDescent="0.2">
      <c r="A677" s="3" t="str">
        <f t="shared" si="10"/>
        <v>Backes 33302</v>
      </c>
      <c r="B677" s="25">
        <v>147222</v>
      </c>
      <c r="C677" s="25">
        <v>33302</v>
      </c>
      <c r="D677" s="28" t="s">
        <v>1135</v>
      </c>
      <c r="E677" s="28" t="s">
        <v>1136</v>
      </c>
      <c r="F677" s="64" t="s">
        <v>155</v>
      </c>
      <c r="G677" s="65">
        <v>0</v>
      </c>
      <c r="H677" s="28" t="s">
        <v>696</v>
      </c>
      <c r="I677" s="28" t="s">
        <v>50</v>
      </c>
      <c r="O677" s="3"/>
      <c r="P677" s="25"/>
      <c r="Q677" s="25"/>
      <c r="R677" s="28"/>
      <c r="S677" s="28"/>
      <c r="T677" s="64"/>
      <c r="U677" s="65"/>
      <c r="V677" s="28"/>
      <c r="W677" s="28"/>
    </row>
    <row r="678" spans="1:23" x14ac:dyDescent="0.2">
      <c r="A678" s="3" t="str">
        <f t="shared" si="10"/>
        <v>Metzroth 33303</v>
      </c>
      <c r="B678" s="25">
        <v>147223</v>
      </c>
      <c r="C678" s="25">
        <v>33303</v>
      </c>
      <c r="D678" s="28" t="s">
        <v>1137</v>
      </c>
      <c r="E678" s="28" t="s">
        <v>1138</v>
      </c>
      <c r="F678" s="64" t="s">
        <v>155</v>
      </c>
      <c r="G678" s="65">
        <v>0</v>
      </c>
      <c r="H678" s="28" t="s">
        <v>696</v>
      </c>
      <c r="I678" s="28" t="s">
        <v>50</v>
      </c>
      <c r="O678" s="3"/>
      <c r="P678" s="25"/>
      <c r="Q678" s="25"/>
      <c r="R678" s="28"/>
      <c r="S678" s="28"/>
      <c r="T678" s="64"/>
      <c r="U678" s="65"/>
      <c r="V678" s="28"/>
      <c r="W678" s="28"/>
    </row>
    <row r="679" spans="1:23" x14ac:dyDescent="0.2">
      <c r="A679" s="3" t="str">
        <f t="shared" si="10"/>
        <v>Do 33304</v>
      </c>
      <c r="B679" s="25">
        <v>147224</v>
      </c>
      <c r="C679" s="25">
        <v>33304</v>
      </c>
      <c r="D679" s="28" t="s">
        <v>1139</v>
      </c>
      <c r="E679" s="28" t="s">
        <v>1140</v>
      </c>
      <c r="F679" s="64" t="s">
        <v>110</v>
      </c>
      <c r="G679" s="65">
        <v>0</v>
      </c>
      <c r="H679" s="28" t="s">
        <v>696</v>
      </c>
      <c r="I679" s="28" t="s">
        <v>50</v>
      </c>
      <c r="O679" s="3"/>
      <c r="P679" s="25"/>
      <c r="Q679" s="25"/>
      <c r="R679" s="28"/>
      <c r="S679" s="28"/>
      <c r="T679" s="64"/>
      <c r="U679" s="65"/>
      <c r="V679" s="28"/>
      <c r="W679" s="28"/>
    </row>
    <row r="680" spans="1:23" x14ac:dyDescent="0.2">
      <c r="A680" s="3" t="str">
        <f t="shared" si="10"/>
        <v>Horn 33305</v>
      </c>
      <c r="B680" s="25">
        <v>147225</v>
      </c>
      <c r="C680" s="25">
        <v>33305</v>
      </c>
      <c r="D680" s="28" t="s">
        <v>854</v>
      </c>
      <c r="E680" s="28" t="s">
        <v>173</v>
      </c>
      <c r="F680" s="64" t="s">
        <v>110</v>
      </c>
      <c r="G680" s="65">
        <v>0</v>
      </c>
      <c r="H680" s="28" t="s">
        <v>696</v>
      </c>
      <c r="I680" s="28" t="s">
        <v>50</v>
      </c>
      <c r="O680" s="3"/>
      <c r="P680" s="25"/>
      <c r="Q680" s="25"/>
      <c r="R680" s="28"/>
      <c r="S680" s="28"/>
      <c r="T680" s="64"/>
      <c r="U680" s="65"/>
      <c r="V680" s="28"/>
      <c r="W680" s="28"/>
    </row>
    <row r="681" spans="1:23" x14ac:dyDescent="0.2">
      <c r="A681" s="3" t="str">
        <f t="shared" si="10"/>
        <v>Tran 33306</v>
      </c>
      <c r="B681" s="25">
        <v>147226</v>
      </c>
      <c r="C681" s="25">
        <v>33306</v>
      </c>
      <c r="D681" s="28" t="s">
        <v>1132</v>
      </c>
      <c r="E681" s="28" t="s">
        <v>1141</v>
      </c>
      <c r="F681" s="64" t="s">
        <v>137</v>
      </c>
      <c r="G681" s="65">
        <v>0</v>
      </c>
      <c r="H681" s="28" t="s">
        <v>696</v>
      </c>
      <c r="I681" s="28" t="s">
        <v>50</v>
      </c>
      <c r="O681" s="3"/>
      <c r="P681" s="25"/>
      <c r="Q681" s="25"/>
      <c r="R681" s="28"/>
      <c r="S681" s="28"/>
      <c r="T681" s="64"/>
      <c r="U681" s="65"/>
      <c r="V681" s="28"/>
      <c r="W681" s="28"/>
    </row>
    <row r="682" spans="1:23" x14ac:dyDescent="0.2">
      <c r="A682" s="3" t="str">
        <f t="shared" si="10"/>
        <v>Manns 33307</v>
      </c>
      <c r="B682" s="25">
        <v>147227</v>
      </c>
      <c r="C682" s="25">
        <v>33307</v>
      </c>
      <c r="D682" s="28" t="s">
        <v>1142</v>
      </c>
      <c r="E682" s="28" t="s">
        <v>1143</v>
      </c>
      <c r="F682" s="64" t="s">
        <v>137</v>
      </c>
      <c r="G682" s="65">
        <v>0</v>
      </c>
      <c r="H682" s="28" t="s">
        <v>690</v>
      </c>
      <c r="I682" s="28" t="s">
        <v>24</v>
      </c>
      <c r="O682" s="3"/>
      <c r="P682" s="25"/>
      <c r="Q682" s="25"/>
      <c r="R682" s="28"/>
      <c r="S682" s="28"/>
      <c r="T682" s="64"/>
      <c r="U682" s="65"/>
      <c r="V682" s="28"/>
      <c r="W682" s="28"/>
    </row>
    <row r="683" spans="1:23" x14ac:dyDescent="0.2">
      <c r="A683" s="3" t="str">
        <f t="shared" si="10"/>
        <v>Tumulka 33308</v>
      </c>
      <c r="B683" s="25">
        <v>147228</v>
      </c>
      <c r="C683" s="25">
        <v>33308</v>
      </c>
      <c r="D683" s="28" t="s">
        <v>1144</v>
      </c>
      <c r="E683" s="28" t="s">
        <v>1145</v>
      </c>
      <c r="F683" s="64" t="s">
        <v>137</v>
      </c>
      <c r="G683" s="65">
        <v>0</v>
      </c>
      <c r="H683" s="28" t="s">
        <v>690</v>
      </c>
      <c r="I683" s="28" t="s">
        <v>24</v>
      </c>
      <c r="O683" s="3"/>
      <c r="P683" s="25"/>
      <c r="Q683" s="25"/>
      <c r="R683" s="28"/>
      <c r="S683" s="28"/>
      <c r="T683" s="64"/>
      <c r="U683" s="65"/>
      <c r="V683" s="28"/>
      <c r="W683" s="28"/>
    </row>
    <row r="684" spans="1:23" x14ac:dyDescent="0.2">
      <c r="A684" s="3" t="str">
        <f t="shared" si="10"/>
        <v>Heinrich 33309</v>
      </c>
      <c r="B684" s="25">
        <v>147229</v>
      </c>
      <c r="C684" s="25">
        <v>33309</v>
      </c>
      <c r="D684" s="28" t="s">
        <v>379</v>
      </c>
      <c r="E684" s="28" t="s">
        <v>144</v>
      </c>
      <c r="F684" s="64" t="s">
        <v>159</v>
      </c>
      <c r="G684" s="65">
        <v>0</v>
      </c>
      <c r="H684" s="28" t="s">
        <v>690</v>
      </c>
      <c r="I684" s="28" t="s">
        <v>24</v>
      </c>
      <c r="O684" s="3"/>
      <c r="P684" s="25"/>
      <c r="Q684" s="25"/>
      <c r="R684" s="28"/>
      <c r="S684" s="28"/>
      <c r="T684" s="64"/>
      <c r="U684" s="65"/>
      <c r="V684" s="28"/>
      <c r="W684" s="28"/>
    </row>
    <row r="685" spans="1:23" x14ac:dyDescent="0.2">
      <c r="A685" s="3" t="str">
        <f t="shared" si="10"/>
        <v>Hess 33311</v>
      </c>
      <c r="B685" s="25">
        <v>147241</v>
      </c>
      <c r="C685" s="25">
        <v>33311</v>
      </c>
      <c r="D685" s="27" t="s">
        <v>344</v>
      </c>
      <c r="E685" s="27" t="s">
        <v>194</v>
      </c>
      <c r="F685" s="64" t="s">
        <v>110</v>
      </c>
      <c r="G685" s="65">
        <v>0</v>
      </c>
      <c r="H685" s="27" t="s">
        <v>739</v>
      </c>
      <c r="I685" s="27" t="s">
        <v>49</v>
      </c>
      <c r="O685" s="3"/>
      <c r="P685" s="25"/>
      <c r="Q685" s="25"/>
      <c r="R685" s="27"/>
      <c r="S685" s="27"/>
      <c r="T685" s="64"/>
      <c r="U685" s="65"/>
      <c r="V685" s="27"/>
      <c r="W685" s="27"/>
    </row>
    <row r="686" spans="1:23" x14ac:dyDescent="0.2">
      <c r="A686" s="3" t="str">
        <f t="shared" si="10"/>
        <v>St. Clair 33312</v>
      </c>
      <c r="B686" s="25">
        <v>147249</v>
      </c>
      <c r="C686" s="25">
        <v>33312</v>
      </c>
      <c r="D686" s="28" t="s">
        <v>1146</v>
      </c>
      <c r="E686" s="28" t="s">
        <v>313</v>
      </c>
      <c r="F686" s="64" t="s">
        <v>113</v>
      </c>
      <c r="G686" s="65">
        <v>0</v>
      </c>
      <c r="H686" s="28" t="s">
        <v>687</v>
      </c>
      <c r="I686" s="28" t="s">
        <v>22</v>
      </c>
      <c r="O686" s="3"/>
      <c r="P686" s="25"/>
      <c r="Q686" s="25"/>
      <c r="R686" s="28"/>
      <c r="S686" s="28"/>
      <c r="T686" s="64"/>
      <c r="U686" s="65"/>
      <c r="V686" s="28"/>
      <c r="W686" s="28"/>
    </row>
    <row r="687" spans="1:23" x14ac:dyDescent="0.2">
      <c r="A687" s="3" t="str">
        <f t="shared" si="10"/>
        <v>Dengs 33313</v>
      </c>
      <c r="B687" s="25">
        <v>147353</v>
      </c>
      <c r="C687" s="25">
        <v>33313</v>
      </c>
      <c r="D687" s="27" t="s">
        <v>825</v>
      </c>
      <c r="E687" s="27" t="s">
        <v>927</v>
      </c>
      <c r="F687" s="64" t="s">
        <v>113</v>
      </c>
      <c r="G687" s="65">
        <v>0</v>
      </c>
      <c r="H687" s="27" t="s">
        <v>33</v>
      </c>
      <c r="I687" s="27" t="s">
        <v>33</v>
      </c>
      <c r="O687" s="3"/>
      <c r="P687" s="25"/>
      <c r="Q687" s="25"/>
      <c r="R687" s="27"/>
      <c r="S687" s="27"/>
      <c r="T687" s="64"/>
      <c r="U687" s="65"/>
      <c r="V687" s="27"/>
      <c r="W687" s="27"/>
    </row>
    <row r="688" spans="1:23" x14ac:dyDescent="0.2">
      <c r="A688" s="3" t="str">
        <f t="shared" si="10"/>
        <v>Dengs 33314</v>
      </c>
      <c r="B688" s="25">
        <v>147352</v>
      </c>
      <c r="C688" s="25">
        <v>33314</v>
      </c>
      <c r="D688" s="27" t="s">
        <v>825</v>
      </c>
      <c r="E688" s="27" t="s">
        <v>233</v>
      </c>
      <c r="F688" s="64" t="s">
        <v>113</v>
      </c>
      <c r="G688" s="65">
        <v>0</v>
      </c>
      <c r="H688" s="27" t="s">
        <v>33</v>
      </c>
      <c r="I688" s="27" t="s">
        <v>33</v>
      </c>
      <c r="O688" s="3"/>
      <c r="P688" s="25"/>
      <c r="Q688" s="25"/>
      <c r="R688" s="27"/>
      <c r="S688" s="27"/>
      <c r="T688" s="64"/>
      <c r="U688" s="65"/>
      <c r="V688" s="27"/>
      <c r="W688" s="27"/>
    </row>
    <row r="689" spans="4:23" x14ac:dyDescent="0.2">
      <c r="D689" s="24"/>
      <c r="E689" s="24"/>
      <c r="F689" s="66"/>
      <c r="G689" s="67"/>
      <c r="H689" s="24"/>
      <c r="I689" s="24"/>
      <c r="O689" s="3"/>
      <c r="P689" s="23"/>
      <c r="Q689" s="23"/>
      <c r="R689" s="24"/>
      <c r="S689" s="24"/>
      <c r="T689" s="66"/>
      <c r="U689" s="67"/>
      <c r="V689" s="24"/>
      <c r="W689" s="24"/>
    </row>
    <row r="690" spans="4:23" x14ac:dyDescent="0.2">
      <c r="D690" s="24"/>
      <c r="E690" s="24"/>
      <c r="F690" s="66"/>
      <c r="G690" s="67"/>
      <c r="H690" s="24"/>
      <c r="I690" s="24"/>
      <c r="O690" s="3"/>
      <c r="P690" s="23"/>
      <c r="Q690" s="23"/>
      <c r="R690" s="24"/>
      <c r="S690" s="24"/>
      <c r="T690" s="66"/>
      <c r="U690" s="67"/>
      <c r="V690" s="24"/>
      <c r="W690" s="24"/>
    </row>
    <row r="691" spans="4:23" x14ac:dyDescent="0.2">
      <c r="D691" s="24"/>
      <c r="E691" s="24"/>
      <c r="F691" s="66"/>
      <c r="G691" s="67"/>
      <c r="H691" s="24"/>
      <c r="I691" s="24"/>
      <c r="O691" s="3"/>
      <c r="P691" s="23"/>
      <c r="Q691" s="23"/>
      <c r="R691" s="24"/>
      <c r="S691" s="24"/>
      <c r="T691" s="66"/>
      <c r="U691" s="67"/>
      <c r="V691" s="24"/>
      <c r="W691" s="24"/>
    </row>
    <row r="692" spans="4:23" x14ac:dyDescent="0.2">
      <c r="D692" s="24"/>
      <c r="E692" s="24"/>
      <c r="F692" s="66"/>
      <c r="G692" s="67"/>
      <c r="H692" s="24"/>
      <c r="I692" s="24"/>
      <c r="O692" s="3"/>
      <c r="P692" s="23"/>
      <c r="Q692" s="23"/>
      <c r="R692" s="24"/>
      <c r="S692" s="24"/>
      <c r="T692" s="66"/>
      <c r="U692" s="67"/>
      <c r="V692" s="24"/>
      <c r="W692" s="24"/>
    </row>
    <row r="693" spans="4:23" x14ac:dyDescent="0.2">
      <c r="D693" s="24"/>
      <c r="E693" s="24"/>
      <c r="F693" s="66"/>
      <c r="G693" s="67"/>
      <c r="H693" s="24"/>
      <c r="I693" s="24"/>
      <c r="O693" s="3"/>
      <c r="P693" s="23"/>
      <c r="Q693" s="23"/>
      <c r="R693" s="24"/>
      <c r="S693" s="24"/>
      <c r="T693" s="66"/>
      <c r="U693" s="67"/>
      <c r="V693" s="24"/>
      <c r="W693" s="24"/>
    </row>
    <row r="694" spans="4:23" x14ac:dyDescent="0.2">
      <c r="D694" s="24"/>
      <c r="E694" s="24"/>
      <c r="F694" s="66"/>
      <c r="G694" s="67"/>
      <c r="H694" s="24"/>
      <c r="I694" s="24"/>
      <c r="O694" s="3"/>
      <c r="P694" s="23"/>
      <c r="Q694" s="23"/>
      <c r="R694" s="24"/>
      <c r="S694" s="24"/>
      <c r="T694" s="66"/>
      <c r="U694" s="67"/>
      <c r="V694" s="24"/>
      <c r="W694" s="24"/>
    </row>
    <row r="695" spans="4:23" x14ac:dyDescent="0.2">
      <c r="D695" s="24"/>
      <c r="E695" s="24"/>
      <c r="H695" s="24"/>
      <c r="I695" s="24"/>
      <c r="O695" s="3"/>
      <c r="P695" s="23"/>
      <c r="Q695" s="23"/>
      <c r="R695" s="24"/>
      <c r="S695" s="24"/>
      <c r="T695" s="29"/>
      <c r="U695" s="71"/>
      <c r="V695" s="24"/>
      <c r="W695" s="24"/>
    </row>
    <row r="696" spans="4:23" x14ac:dyDescent="0.2">
      <c r="D696" s="24"/>
      <c r="E696" s="24"/>
      <c r="H696" s="24"/>
      <c r="I696" s="24"/>
      <c r="O696" s="3"/>
      <c r="P696" s="23"/>
      <c r="Q696" s="23"/>
      <c r="R696" s="24"/>
      <c r="S696" s="24"/>
      <c r="T696" s="29"/>
      <c r="U696" s="71"/>
      <c r="V696" s="24"/>
      <c r="W696" s="24"/>
    </row>
    <row r="697" spans="4:23" x14ac:dyDescent="0.2">
      <c r="D697" s="24"/>
      <c r="E697" s="24"/>
      <c r="F697" s="66"/>
      <c r="G697" s="67"/>
      <c r="H697" s="24"/>
      <c r="I697" s="24"/>
      <c r="O697" s="3"/>
      <c r="P697" s="23"/>
      <c r="Q697" s="23"/>
      <c r="R697" s="24"/>
      <c r="S697" s="24"/>
      <c r="T697" s="66"/>
      <c r="U697" s="67"/>
      <c r="V697" s="24"/>
      <c r="W697" s="24"/>
    </row>
    <row r="698" spans="4:23" x14ac:dyDescent="0.2">
      <c r="D698" s="24"/>
      <c r="E698" s="24"/>
      <c r="F698" s="66"/>
      <c r="G698" s="67"/>
      <c r="H698" s="24"/>
      <c r="I698" s="24"/>
      <c r="O698" s="3"/>
      <c r="P698" s="23"/>
      <c r="Q698" s="23"/>
      <c r="R698" s="24"/>
      <c r="S698" s="24"/>
      <c r="T698" s="66"/>
      <c r="U698" s="67"/>
      <c r="V698" s="24"/>
      <c r="W698" s="24"/>
    </row>
    <row r="699" spans="4:23" x14ac:dyDescent="0.2">
      <c r="D699" s="24"/>
      <c r="E699" s="24"/>
      <c r="F699" s="66"/>
      <c r="G699" s="67"/>
      <c r="H699" s="24"/>
      <c r="I699" s="24"/>
      <c r="O699" s="3"/>
      <c r="P699" s="23"/>
      <c r="Q699" s="23"/>
      <c r="R699" s="24"/>
      <c r="S699" s="24"/>
      <c r="T699" s="66"/>
      <c r="U699" s="67"/>
      <c r="V699" s="24"/>
      <c r="W699" s="24"/>
    </row>
    <row r="700" spans="4:23" x14ac:dyDescent="0.2">
      <c r="D700" s="24"/>
      <c r="E700" s="24"/>
      <c r="F700" s="66"/>
      <c r="G700" s="67"/>
      <c r="H700" s="24"/>
      <c r="I700" s="24"/>
      <c r="O700" s="3"/>
      <c r="P700" s="23"/>
      <c r="Q700" s="23"/>
      <c r="R700" s="24"/>
      <c r="S700" s="24"/>
      <c r="T700" s="66"/>
      <c r="U700" s="67"/>
      <c r="V700" s="24"/>
      <c r="W700" s="24"/>
    </row>
    <row r="701" spans="4:23" x14ac:dyDescent="0.2">
      <c r="D701" s="24"/>
      <c r="E701" s="24"/>
      <c r="F701" s="66"/>
      <c r="G701" s="67"/>
      <c r="H701" s="24"/>
      <c r="I701" s="24"/>
      <c r="O701" s="3"/>
      <c r="P701" s="23"/>
      <c r="Q701" s="23"/>
      <c r="R701" s="24"/>
      <c r="S701" s="24"/>
      <c r="T701" s="66"/>
      <c r="U701" s="67"/>
      <c r="V701" s="24"/>
      <c r="W701" s="24"/>
    </row>
    <row r="702" spans="4:23" x14ac:dyDescent="0.2">
      <c r="D702" s="24"/>
      <c r="E702" s="24"/>
      <c r="F702" s="66"/>
      <c r="G702" s="67"/>
      <c r="H702" s="24"/>
      <c r="I702" s="24"/>
      <c r="O702" s="3"/>
      <c r="P702" s="23"/>
      <c r="Q702" s="23"/>
      <c r="R702" s="24"/>
      <c r="S702" s="24"/>
      <c r="T702" s="66"/>
      <c r="U702" s="67"/>
      <c r="V702" s="24"/>
      <c r="W702" s="24"/>
    </row>
    <row r="703" spans="4:23" x14ac:dyDescent="0.2">
      <c r="D703" s="24"/>
      <c r="E703" s="24"/>
      <c r="F703" s="66"/>
      <c r="G703" s="67"/>
      <c r="H703" s="24"/>
      <c r="I703" s="24"/>
      <c r="O703" s="3"/>
      <c r="P703" s="23"/>
      <c r="Q703" s="23"/>
      <c r="R703" s="24"/>
      <c r="S703" s="24"/>
      <c r="T703" s="66"/>
      <c r="U703" s="67"/>
      <c r="V703" s="24"/>
      <c r="W703" s="24"/>
    </row>
    <row r="704" spans="4:23" x14ac:dyDescent="0.2">
      <c r="D704" s="24"/>
      <c r="E704" s="24"/>
      <c r="F704" s="66"/>
      <c r="G704" s="67"/>
      <c r="H704" s="24"/>
      <c r="I704" s="24"/>
      <c r="O704" s="3"/>
      <c r="P704" s="23"/>
      <c r="Q704" s="23"/>
      <c r="R704" s="24"/>
      <c r="S704" s="24"/>
      <c r="T704" s="66"/>
      <c r="U704" s="67"/>
      <c r="V704" s="24"/>
      <c r="W704" s="24"/>
    </row>
    <row r="705" spans="4:23" x14ac:dyDescent="0.2">
      <c r="D705" s="24"/>
      <c r="E705" s="24"/>
      <c r="H705" s="24"/>
      <c r="I705" s="24"/>
      <c r="O705" s="3"/>
      <c r="P705" s="23"/>
      <c r="Q705" s="23"/>
      <c r="R705" s="24"/>
      <c r="S705" s="24"/>
      <c r="T705" s="29"/>
      <c r="U705" s="71"/>
      <c r="V705" s="24"/>
      <c r="W705" s="24"/>
    </row>
    <row r="706" spans="4:23" x14ac:dyDescent="0.2">
      <c r="D706" s="24"/>
      <c r="E706" s="24"/>
      <c r="F706" s="66"/>
      <c r="G706" s="67"/>
      <c r="H706" s="24"/>
      <c r="I706" s="24"/>
      <c r="O706" s="3"/>
      <c r="P706" s="23"/>
      <c r="Q706" s="23"/>
      <c r="R706" s="24"/>
      <c r="S706" s="24"/>
      <c r="T706" s="66"/>
      <c r="U706" s="67"/>
      <c r="V706" s="24"/>
      <c r="W706" s="24"/>
    </row>
    <row r="707" spans="4:23" x14ac:dyDescent="0.2">
      <c r="D707" s="24"/>
      <c r="E707" s="24"/>
      <c r="F707" s="66"/>
      <c r="G707" s="67"/>
      <c r="H707" s="24"/>
      <c r="I707" s="24"/>
      <c r="O707" s="3"/>
      <c r="P707" s="23"/>
      <c r="Q707" s="23"/>
      <c r="R707" s="24"/>
      <c r="S707" s="24"/>
      <c r="T707" s="66"/>
      <c r="U707" s="67"/>
      <c r="V707" s="24"/>
      <c r="W707" s="24"/>
    </row>
    <row r="708" spans="4:23" x14ac:dyDescent="0.2">
      <c r="D708" s="24"/>
      <c r="E708" s="24"/>
      <c r="G708" s="70"/>
      <c r="H708" s="24"/>
      <c r="I708" s="24"/>
      <c r="O708" s="3"/>
      <c r="P708" s="23"/>
      <c r="Q708" s="23"/>
      <c r="R708" s="24"/>
      <c r="S708" s="24"/>
      <c r="T708" s="29"/>
      <c r="U708" s="70"/>
      <c r="V708" s="24"/>
      <c r="W708" s="24"/>
    </row>
    <row r="709" spans="4:23" x14ac:dyDescent="0.2">
      <c r="D709" s="24"/>
      <c r="E709" s="24"/>
      <c r="F709" s="66"/>
      <c r="G709" s="67"/>
      <c r="H709" s="24"/>
      <c r="I709" s="24"/>
      <c r="O709" s="3"/>
      <c r="P709" s="23"/>
      <c r="Q709" s="23"/>
      <c r="R709" s="24"/>
      <c r="S709" s="24"/>
      <c r="T709" s="66"/>
      <c r="U709" s="67"/>
      <c r="V709" s="24"/>
      <c r="W709" s="24"/>
    </row>
    <row r="710" spans="4:23" x14ac:dyDescent="0.2">
      <c r="D710" s="24"/>
      <c r="E710" s="24"/>
      <c r="F710" s="66"/>
      <c r="G710" s="67"/>
      <c r="H710" s="24"/>
      <c r="I710" s="24"/>
      <c r="O710" s="3"/>
      <c r="P710" s="23"/>
      <c r="Q710" s="23"/>
      <c r="R710" s="24"/>
      <c r="S710" s="24"/>
      <c r="T710" s="66"/>
      <c r="U710" s="67"/>
      <c r="V710" s="24"/>
      <c r="W710" s="24"/>
    </row>
    <row r="711" spans="4:23" x14ac:dyDescent="0.2">
      <c r="D711" s="24"/>
      <c r="E711" s="24"/>
      <c r="F711" s="66"/>
      <c r="G711" s="67"/>
      <c r="H711" s="24"/>
      <c r="I711" s="24"/>
      <c r="O711" s="3"/>
      <c r="P711" s="23"/>
      <c r="Q711" s="23"/>
      <c r="R711" s="24"/>
      <c r="S711" s="24"/>
      <c r="T711" s="66"/>
      <c r="U711" s="67"/>
      <c r="V711" s="24"/>
      <c r="W711" s="24"/>
    </row>
    <row r="712" spans="4:23" x14ac:dyDescent="0.2">
      <c r="D712" s="24"/>
      <c r="E712" s="24"/>
      <c r="F712" s="66"/>
      <c r="G712" s="67"/>
      <c r="H712" s="24"/>
      <c r="I712" s="24"/>
      <c r="O712" s="3"/>
      <c r="P712" s="23"/>
      <c r="Q712" s="23"/>
      <c r="R712" s="24"/>
      <c r="S712" s="24"/>
      <c r="T712" s="66"/>
      <c r="U712" s="67"/>
      <c r="V712" s="24"/>
      <c r="W712" s="24"/>
    </row>
    <row r="713" spans="4:23" x14ac:dyDescent="0.2">
      <c r="D713" s="24"/>
      <c r="E713" s="24"/>
      <c r="F713" s="66"/>
      <c r="G713" s="67"/>
      <c r="H713" s="24"/>
      <c r="I713" s="24"/>
      <c r="O713" s="3"/>
      <c r="P713" s="23"/>
      <c r="Q713" s="23"/>
      <c r="R713" s="24"/>
      <c r="S713" s="24"/>
      <c r="T713" s="66"/>
      <c r="U713" s="67"/>
      <c r="V713" s="24"/>
      <c r="W713" s="24"/>
    </row>
    <row r="714" spans="4:23" x14ac:dyDescent="0.2">
      <c r="D714" s="24"/>
      <c r="E714" s="24"/>
      <c r="F714" s="66"/>
      <c r="G714" s="67"/>
      <c r="H714" s="24"/>
      <c r="I714" s="24"/>
      <c r="O714" s="3"/>
      <c r="P714" s="23"/>
      <c r="Q714" s="23"/>
      <c r="R714" s="24"/>
      <c r="S714" s="24"/>
      <c r="T714" s="66"/>
      <c r="U714" s="67"/>
      <c r="V714" s="24"/>
      <c r="W714" s="24"/>
    </row>
    <row r="715" spans="4:23" x14ac:dyDescent="0.2">
      <c r="D715" s="24"/>
      <c r="E715" s="24"/>
      <c r="F715" s="66"/>
      <c r="G715" s="67"/>
      <c r="H715" s="24"/>
      <c r="I715" s="24"/>
      <c r="O715" s="3"/>
      <c r="P715" s="23"/>
      <c r="Q715" s="23"/>
      <c r="R715" s="24"/>
      <c r="S715" s="24"/>
      <c r="T715" s="66"/>
      <c r="U715" s="67"/>
      <c r="V715" s="24"/>
      <c r="W715" s="24"/>
    </row>
    <row r="716" spans="4:23" x14ac:dyDescent="0.2">
      <c r="D716" s="24"/>
      <c r="E716" s="24"/>
      <c r="F716" s="66"/>
      <c r="G716" s="67"/>
      <c r="H716" s="24"/>
      <c r="I716" s="24"/>
      <c r="O716" s="3"/>
      <c r="P716" s="23"/>
      <c r="Q716" s="23"/>
      <c r="R716" s="24"/>
      <c r="S716" s="24"/>
      <c r="T716" s="66"/>
      <c r="U716" s="67"/>
      <c r="V716" s="24"/>
      <c r="W716" s="24"/>
    </row>
    <row r="717" spans="4:23" x14ac:dyDescent="0.2">
      <c r="D717" s="24"/>
      <c r="E717" s="24"/>
      <c r="F717" s="66"/>
      <c r="G717" s="67"/>
      <c r="H717" s="24"/>
      <c r="I717" s="24"/>
      <c r="O717" s="3"/>
      <c r="P717" s="23"/>
      <c r="Q717" s="23"/>
      <c r="R717" s="24"/>
      <c r="S717" s="24"/>
      <c r="T717" s="66"/>
      <c r="U717" s="67"/>
      <c r="V717" s="24"/>
      <c r="W717" s="24"/>
    </row>
    <row r="718" spans="4:23" x14ac:dyDescent="0.2">
      <c r="D718" s="24"/>
      <c r="E718" s="24"/>
      <c r="F718" s="66"/>
      <c r="G718" s="67"/>
      <c r="H718" s="24"/>
      <c r="I718" s="24"/>
      <c r="O718" s="3"/>
      <c r="P718" s="23"/>
      <c r="Q718" s="23"/>
      <c r="R718" s="24"/>
      <c r="S718" s="24"/>
      <c r="T718" s="66"/>
      <c r="U718" s="67"/>
      <c r="V718" s="24"/>
      <c r="W718" s="24"/>
    </row>
    <row r="719" spans="4:23" x14ac:dyDescent="0.2">
      <c r="D719" s="24"/>
      <c r="E719" s="24"/>
      <c r="F719" s="66"/>
      <c r="G719" s="67"/>
      <c r="H719" s="24"/>
      <c r="I719" s="24"/>
      <c r="O719" s="3"/>
      <c r="P719" s="23"/>
      <c r="Q719" s="23"/>
      <c r="R719" s="24"/>
      <c r="S719" s="24"/>
      <c r="T719" s="66"/>
      <c r="U719" s="67"/>
      <c r="V719" s="24"/>
      <c r="W719" s="24"/>
    </row>
    <row r="720" spans="4:23" x14ac:dyDescent="0.2">
      <c r="D720" s="24"/>
      <c r="E720" s="24"/>
      <c r="G720" s="70"/>
      <c r="H720" s="24"/>
      <c r="I720" s="24"/>
      <c r="O720" s="3"/>
      <c r="P720" s="23"/>
      <c r="Q720" s="23"/>
      <c r="R720" s="24"/>
      <c r="S720" s="24"/>
      <c r="T720" s="29"/>
      <c r="U720" s="70"/>
      <c r="V720" s="24"/>
      <c r="W720" s="24"/>
    </row>
    <row r="721" spans="4:23" x14ac:dyDescent="0.2">
      <c r="D721" s="24"/>
      <c r="E721" s="24"/>
      <c r="F721" s="66"/>
      <c r="G721" s="67"/>
      <c r="H721" s="24"/>
      <c r="I721" s="24"/>
      <c r="O721" s="3"/>
      <c r="P721" s="23"/>
      <c r="Q721" s="23"/>
      <c r="R721" s="24"/>
      <c r="S721" s="24"/>
      <c r="T721" s="66"/>
      <c r="U721" s="67"/>
      <c r="V721" s="24"/>
      <c r="W721" s="24"/>
    </row>
    <row r="722" spans="4:23" x14ac:dyDescent="0.2">
      <c r="D722" s="24"/>
      <c r="E722" s="24"/>
      <c r="F722" s="66"/>
      <c r="G722" s="67"/>
      <c r="H722" s="24"/>
      <c r="I722" s="24"/>
      <c r="O722" s="3"/>
      <c r="P722" s="23"/>
      <c r="Q722" s="23"/>
      <c r="R722" s="24"/>
      <c r="S722" s="24"/>
      <c r="T722" s="66"/>
      <c r="U722" s="67"/>
      <c r="V722" s="24"/>
      <c r="W722" s="24"/>
    </row>
    <row r="723" spans="4:23" x14ac:dyDescent="0.2">
      <c r="D723" s="24"/>
      <c r="E723" s="24"/>
      <c r="F723" s="66"/>
      <c r="G723" s="67"/>
      <c r="H723" s="24"/>
      <c r="I723" s="24"/>
      <c r="O723" s="3"/>
      <c r="P723" s="23"/>
      <c r="Q723" s="23"/>
      <c r="R723" s="24"/>
      <c r="S723" s="24"/>
      <c r="T723" s="66"/>
      <c r="U723" s="67"/>
      <c r="V723" s="24"/>
      <c r="W723" s="24"/>
    </row>
    <row r="724" spans="4:23" x14ac:dyDescent="0.2">
      <c r="D724" s="24"/>
      <c r="E724" s="24"/>
      <c r="F724" s="66"/>
      <c r="G724" s="67"/>
      <c r="H724" s="24"/>
      <c r="I724" s="24"/>
      <c r="O724" s="3"/>
      <c r="P724" s="23"/>
      <c r="Q724" s="23"/>
      <c r="R724" s="24"/>
      <c r="S724" s="24"/>
      <c r="T724" s="66"/>
      <c r="U724" s="67"/>
      <c r="V724" s="24"/>
      <c r="W724" s="24"/>
    </row>
    <row r="725" spans="4:23" x14ac:dyDescent="0.2">
      <c r="D725" s="24"/>
      <c r="E725" s="24"/>
      <c r="F725" s="66"/>
      <c r="G725" s="67"/>
      <c r="H725" s="24"/>
      <c r="I725" s="24"/>
      <c r="O725" s="3"/>
      <c r="P725" s="23"/>
      <c r="Q725" s="23"/>
      <c r="R725" s="24"/>
      <c r="S725" s="24"/>
      <c r="T725" s="66"/>
      <c r="U725" s="67"/>
      <c r="V725" s="24"/>
      <c r="W725" s="24"/>
    </row>
    <row r="726" spans="4:23" x14ac:dyDescent="0.2">
      <c r="D726" s="24"/>
      <c r="E726" s="24"/>
      <c r="F726" s="66"/>
      <c r="G726" s="67"/>
      <c r="H726" s="24"/>
      <c r="I726" s="24"/>
      <c r="O726" s="3"/>
      <c r="P726" s="23"/>
      <c r="Q726" s="23"/>
      <c r="R726" s="24"/>
      <c r="S726" s="24"/>
      <c r="T726" s="66"/>
      <c r="U726" s="67"/>
      <c r="V726" s="24"/>
      <c r="W726" s="24"/>
    </row>
    <row r="727" spans="4:23" x14ac:dyDescent="0.2">
      <c r="D727" s="24"/>
      <c r="E727" s="24"/>
      <c r="F727" s="66"/>
      <c r="G727" s="67"/>
      <c r="H727" s="24"/>
      <c r="I727" s="24"/>
      <c r="O727" s="3"/>
      <c r="P727" s="23"/>
      <c r="Q727" s="23"/>
      <c r="R727" s="24"/>
      <c r="S727" s="24"/>
      <c r="T727" s="66"/>
      <c r="U727" s="67"/>
      <c r="V727" s="24"/>
      <c r="W727" s="24"/>
    </row>
    <row r="728" spans="4:23" x14ac:dyDescent="0.2">
      <c r="D728" s="24"/>
      <c r="E728" s="24"/>
      <c r="F728" s="66"/>
      <c r="G728" s="67"/>
      <c r="H728" s="24"/>
      <c r="I728" s="24"/>
      <c r="O728" s="3"/>
      <c r="P728" s="23"/>
      <c r="Q728" s="23"/>
      <c r="R728" s="24"/>
      <c r="S728" s="24"/>
      <c r="T728" s="66"/>
      <c r="U728" s="67"/>
      <c r="V728" s="24"/>
      <c r="W728" s="24"/>
    </row>
    <row r="729" spans="4:23" x14ac:dyDescent="0.2">
      <c r="D729" s="24"/>
      <c r="E729" s="24"/>
      <c r="F729" s="66"/>
      <c r="G729" s="67"/>
      <c r="H729" s="24"/>
      <c r="I729" s="24"/>
      <c r="O729" s="3"/>
      <c r="P729" s="23"/>
      <c r="Q729" s="23"/>
      <c r="R729" s="24"/>
      <c r="S729" s="24"/>
      <c r="T729" s="66"/>
      <c r="U729" s="67"/>
      <c r="V729" s="24"/>
      <c r="W729" s="24"/>
    </row>
    <row r="730" spans="4:23" x14ac:dyDescent="0.2">
      <c r="D730" s="24"/>
      <c r="E730" s="24"/>
      <c r="F730" s="66"/>
      <c r="G730" s="67"/>
      <c r="H730" s="24"/>
      <c r="I730" s="24"/>
      <c r="O730" s="3"/>
      <c r="P730" s="23"/>
      <c r="Q730" s="23"/>
      <c r="R730" s="24"/>
      <c r="S730" s="24"/>
      <c r="T730" s="66"/>
      <c r="U730" s="67"/>
      <c r="V730" s="24"/>
      <c r="W730" s="24"/>
    </row>
    <row r="731" spans="4:23" x14ac:dyDescent="0.2">
      <c r="D731" s="24"/>
      <c r="E731" s="24"/>
      <c r="F731" s="66"/>
      <c r="G731" s="67"/>
      <c r="H731" s="24"/>
      <c r="I731" s="24"/>
      <c r="O731" s="3"/>
      <c r="P731" s="23"/>
      <c r="Q731" s="23"/>
      <c r="R731" s="24"/>
      <c r="S731" s="24"/>
      <c r="T731" s="66"/>
      <c r="U731" s="67"/>
      <c r="V731" s="24"/>
      <c r="W731" s="24"/>
    </row>
    <row r="732" spans="4:23" x14ac:dyDescent="0.2">
      <c r="D732" s="24"/>
      <c r="E732" s="24"/>
      <c r="F732" s="66"/>
      <c r="G732" s="67"/>
      <c r="H732" s="24"/>
      <c r="I732" s="24"/>
      <c r="O732" s="3"/>
      <c r="P732" s="23"/>
      <c r="Q732" s="23"/>
      <c r="R732" s="24"/>
      <c r="S732" s="24"/>
      <c r="T732" s="66"/>
      <c r="U732" s="67"/>
      <c r="V732" s="24"/>
      <c r="W732" s="24"/>
    </row>
    <row r="733" spans="4:23" x14ac:dyDescent="0.2">
      <c r="D733" s="24"/>
      <c r="E733" s="24"/>
      <c r="H733" s="24"/>
      <c r="I733" s="24"/>
      <c r="O733" s="3"/>
      <c r="P733" s="23"/>
      <c r="Q733" s="23"/>
      <c r="R733" s="24"/>
      <c r="S733" s="24"/>
      <c r="T733" s="29"/>
      <c r="U733" s="71"/>
      <c r="V733" s="24"/>
      <c r="W733" s="24"/>
    </row>
    <row r="734" spans="4:23" x14ac:dyDescent="0.2">
      <c r="D734" s="24"/>
      <c r="E734" s="24"/>
      <c r="F734" s="66"/>
      <c r="G734" s="67"/>
      <c r="H734" s="24"/>
      <c r="I734" s="24"/>
      <c r="O734" s="3"/>
      <c r="P734" s="23"/>
      <c r="Q734" s="23"/>
      <c r="R734" s="24"/>
      <c r="S734" s="24"/>
      <c r="T734" s="66"/>
      <c r="U734" s="67"/>
      <c r="V734" s="24"/>
      <c r="W734" s="24"/>
    </row>
    <row r="735" spans="4:23" x14ac:dyDescent="0.2">
      <c r="D735" s="24"/>
      <c r="E735" s="24"/>
      <c r="F735" s="66"/>
      <c r="G735" s="67"/>
      <c r="H735" s="24"/>
      <c r="I735" s="24"/>
      <c r="O735" s="3"/>
      <c r="P735" s="23"/>
      <c r="Q735" s="23"/>
      <c r="R735" s="24"/>
      <c r="S735" s="24"/>
      <c r="T735" s="66"/>
      <c r="U735" s="67"/>
      <c r="V735" s="24"/>
      <c r="W735" s="24"/>
    </row>
    <row r="736" spans="4:23" x14ac:dyDescent="0.2">
      <c r="D736" s="24"/>
      <c r="E736" s="24"/>
      <c r="F736" s="66"/>
      <c r="G736" s="67"/>
      <c r="H736" s="24"/>
      <c r="I736" s="24"/>
      <c r="O736" s="3"/>
      <c r="P736" s="23"/>
      <c r="Q736" s="23"/>
      <c r="R736" s="24"/>
      <c r="S736" s="24"/>
      <c r="T736" s="66"/>
      <c r="U736" s="67"/>
      <c r="V736" s="24"/>
      <c r="W736" s="24"/>
    </row>
    <row r="737" spans="4:23" x14ac:dyDescent="0.2">
      <c r="D737" s="24"/>
      <c r="E737" s="24"/>
      <c r="F737" s="66"/>
      <c r="G737" s="67"/>
      <c r="H737" s="24"/>
      <c r="I737" s="24"/>
      <c r="O737" s="3"/>
      <c r="P737" s="23"/>
      <c r="Q737" s="23"/>
      <c r="R737" s="24"/>
      <c r="S737" s="24"/>
      <c r="T737" s="66"/>
      <c r="U737" s="67"/>
      <c r="V737" s="24"/>
      <c r="W737" s="24"/>
    </row>
    <row r="738" spans="4:23" x14ac:dyDescent="0.2">
      <c r="D738" s="24"/>
      <c r="E738" s="24"/>
      <c r="F738" s="66"/>
      <c r="G738" s="67"/>
      <c r="H738" s="24"/>
      <c r="I738" s="24"/>
      <c r="O738" s="3"/>
      <c r="P738" s="23"/>
      <c r="Q738" s="23"/>
      <c r="R738" s="24"/>
      <c r="S738" s="24"/>
      <c r="T738" s="66"/>
      <c r="U738" s="67"/>
      <c r="V738" s="24"/>
      <c r="W738" s="24"/>
    </row>
    <row r="739" spans="4:23" x14ac:dyDescent="0.2">
      <c r="D739" s="24"/>
      <c r="E739" s="24"/>
      <c r="F739" s="66"/>
      <c r="G739" s="67"/>
      <c r="H739" s="24"/>
      <c r="I739" s="24"/>
      <c r="O739" s="3"/>
      <c r="P739" s="23"/>
      <c r="Q739" s="23"/>
      <c r="R739" s="24"/>
      <c r="S739" s="24"/>
      <c r="T739" s="66"/>
      <c r="U739" s="67"/>
      <c r="V739" s="24"/>
      <c r="W739" s="24"/>
    </row>
    <row r="740" spans="4:23" x14ac:dyDescent="0.2">
      <c r="D740" s="24"/>
      <c r="E740" s="24"/>
      <c r="H740" s="24"/>
      <c r="I740" s="24"/>
      <c r="O740" s="3"/>
      <c r="P740" s="23"/>
      <c r="Q740" s="23"/>
      <c r="R740" s="24"/>
      <c r="S740" s="24"/>
      <c r="T740" s="29"/>
      <c r="U740" s="71"/>
      <c r="V740" s="24"/>
      <c r="W740" s="24"/>
    </row>
    <row r="741" spans="4:23" x14ac:dyDescent="0.2">
      <c r="D741" s="24"/>
      <c r="E741" s="24"/>
      <c r="F741" s="66"/>
      <c r="G741" s="67"/>
      <c r="H741" s="24"/>
      <c r="I741" s="24"/>
      <c r="O741" s="3"/>
      <c r="P741" s="23"/>
      <c r="Q741" s="23"/>
      <c r="R741" s="24"/>
      <c r="S741" s="24"/>
      <c r="T741" s="66"/>
      <c r="U741" s="67"/>
      <c r="V741" s="24"/>
      <c r="W741" s="24"/>
    </row>
    <row r="742" spans="4:23" x14ac:dyDescent="0.2">
      <c r="D742" s="24"/>
      <c r="E742" s="24"/>
      <c r="F742" s="66"/>
      <c r="G742" s="67"/>
      <c r="H742" s="24"/>
      <c r="I742" s="24"/>
      <c r="O742" s="3"/>
      <c r="P742" s="23"/>
      <c r="Q742" s="23"/>
      <c r="R742" s="24"/>
      <c r="S742" s="24"/>
      <c r="T742" s="66"/>
      <c r="U742" s="67"/>
      <c r="V742" s="24"/>
      <c r="W742" s="24"/>
    </row>
    <row r="743" spans="4:23" x14ac:dyDescent="0.2">
      <c r="D743" s="24"/>
      <c r="E743" s="24"/>
      <c r="F743" s="66"/>
      <c r="G743" s="67"/>
      <c r="H743" s="24"/>
      <c r="I743" s="24"/>
      <c r="O743" s="3"/>
      <c r="P743" s="23"/>
      <c r="Q743" s="23"/>
      <c r="R743" s="24"/>
      <c r="S743" s="24"/>
      <c r="T743" s="66"/>
      <c r="U743" s="67"/>
      <c r="V743" s="24"/>
      <c r="W743" s="24"/>
    </row>
    <row r="744" spans="4:23" x14ac:dyDescent="0.2">
      <c r="D744" s="24"/>
      <c r="E744" s="24"/>
      <c r="F744" s="66"/>
      <c r="G744" s="67"/>
      <c r="H744" s="24"/>
      <c r="I744" s="24"/>
      <c r="O744" s="3"/>
      <c r="P744" s="23"/>
      <c r="Q744" s="23"/>
      <c r="R744" s="24"/>
      <c r="S744" s="24"/>
      <c r="T744" s="66"/>
      <c r="U744" s="67"/>
      <c r="V744" s="24"/>
      <c r="W744" s="24"/>
    </row>
    <row r="745" spans="4:23" x14ac:dyDescent="0.2">
      <c r="D745" s="24"/>
      <c r="E745" s="24"/>
      <c r="F745" s="66"/>
      <c r="G745" s="67"/>
      <c r="H745" s="24"/>
      <c r="I745" s="24"/>
      <c r="O745" s="3"/>
      <c r="P745" s="23"/>
      <c r="Q745" s="23"/>
      <c r="R745" s="24"/>
      <c r="S745" s="24"/>
      <c r="T745" s="66"/>
      <c r="U745" s="67"/>
      <c r="V745" s="24"/>
      <c r="W745" s="24"/>
    </row>
    <row r="746" spans="4:23" x14ac:dyDescent="0.2">
      <c r="D746" s="24"/>
      <c r="E746" s="24"/>
      <c r="F746" s="66"/>
      <c r="G746" s="67"/>
      <c r="H746" s="24"/>
      <c r="I746" s="24"/>
      <c r="O746" s="3"/>
      <c r="P746" s="23"/>
      <c r="Q746" s="23"/>
      <c r="R746" s="24"/>
      <c r="S746" s="24"/>
      <c r="T746" s="66"/>
      <c r="U746" s="67"/>
      <c r="V746" s="24"/>
      <c r="W746" s="24"/>
    </row>
    <row r="747" spans="4:23" x14ac:dyDescent="0.2">
      <c r="D747" s="24"/>
      <c r="E747" s="24"/>
      <c r="F747" s="66"/>
      <c r="G747" s="67"/>
      <c r="H747" s="24"/>
      <c r="I747" s="24"/>
      <c r="O747" s="3"/>
      <c r="P747" s="23"/>
      <c r="Q747" s="23"/>
      <c r="R747" s="24"/>
      <c r="S747" s="24"/>
      <c r="T747" s="66"/>
      <c r="U747" s="67"/>
      <c r="V747" s="24"/>
      <c r="W747" s="24"/>
    </row>
    <row r="748" spans="4:23" x14ac:dyDescent="0.2">
      <c r="D748" s="24"/>
      <c r="E748" s="24"/>
      <c r="F748" s="66"/>
      <c r="G748" s="67"/>
      <c r="H748" s="24"/>
      <c r="I748" s="24"/>
      <c r="O748" s="3"/>
      <c r="P748" s="23"/>
      <c r="Q748" s="23"/>
      <c r="R748" s="24"/>
      <c r="S748" s="24"/>
      <c r="T748" s="66"/>
      <c r="U748" s="67"/>
      <c r="V748" s="24"/>
      <c r="W748" s="24"/>
    </row>
    <row r="749" spans="4:23" x14ac:dyDescent="0.2">
      <c r="D749" s="24"/>
      <c r="E749" s="24"/>
      <c r="F749" s="66"/>
      <c r="G749" s="67"/>
      <c r="H749" s="24"/>
      <c r="I749" s="24"/>
      <c r="O749" s="3"/>
      <c r="P749" s="23"/>
      <c r="Q749" s="23"/>
      <c r="R749" s="24"/>
      <c r="S749" s="24"/>
      <c r="T749" s="66"/>
      <c r="U749" s="67"/>
      <c r="V749" s="24"/>
      <c r="W749" s="24"/>
    </row>
    <row r="750" spans="4:23" x14ac:dyDescent="0.2">
      <c r="D750" s="24"/>
      <c r="E750" s="24"/>
      <c r="F750" s="66"/>
      <c r="G750" s="67"/>
      <c r="H750" s="24"/>
      <c r="I750" s="24"/>
      <c r="O750" s="3"/>
      <c r="P750" s="23"/>
      <c r="Q750" s="23"/>
      <c r="R750" s="24"/>
      <c r="S750" s="24"/>
      <c r="T750" s="66"/>
      <c r="U750" s="67"/>
      <c r="V750" s="24"/>
      <c r="W750" s="24"/>
    </row>
    <row r="751" spans="4:23" x14ac:dyDescent="0.2">
      <c r="D751" s="24"/>
      <c r="E751" s="24"/>
      <c r="F751" s="66"/>
      <c r="G751" s="67"/>
      <c r="H751" s="24"/>
      <c r="I751" s="24"/>
      <c r="O751" s="3"/>
      <c r="P751" s="23"/>
      <c r="Q751" s="23"/>
      <c r="R751" s="24"/>
      <c r="S751" s="24"/>
      <c r="T751" s="66"/>
      <c r="U751" s="67"/>
      <c r="V751" s="24"/>
      <c r="W751" s="24"/>
    </row>
    <row r="752" spans="4:23" x14ac:dyDescent="0.2">
      <c r="D752" s="24"/>
      <c r="E752" s="24"/>
      <c r="F752" s="66"/>
      <c r="G752" s="67"/>
      <c r="H752" s="24"/>
      <c r="I752" s="24"/>
      <c r="O752" s="3"/>
      <c r="P752" s="23"/>
      <c r="Q752" s="23"/>
      <c r="R752" s="24"/>
      <c r="S752" s="24"/>
      <c r="T752" s="66"/>
      <c r="U752" s="67"/>
      <c r="V752" s="24"/>
      <c r="W752" s="24"/>
    </row>
    <row r="753" spans="4:23" x14ac:dyDescent="0.2">
      <c r="D753" s="24"/>
      <c r="E753" s="24"/>
      <c r="F753" s="66"/>
      <c r="G753" s="67"/>
      <c r="H753" s="24"/>
      <c r="I753" s="24"/>
      <c r="O753" s="3"/>
      <c r="P753" s="23"/>
      <c r="Q753" s="23"/>
      <c r="R753" s="24"/>
      <c r="S753" s="24"/>
      <c r="T753" s="66"/>
      <c r="U753" s="67"/>
      <c r="V753" s="24"/>
      <c r="W753" s="24"/>
    </row>
    <row r="754" spans="4:23" x14ac:dyDescent="0.2">
      <c r="D754" s="24"/>
      <c r="E754" s="24"/>
      <c r="F754" s="66"/>
      <c r="G754" s="67"/>
      <c r="H754" s="24"/>
      <c r="I754" s="24"/>
      <c r="O754" s="3"/>
      <c r="P754" s="23"/>
      <c r="Q754" s="23"/>
      <c r="R754" s="24"/>
      <c r="S754" s="24"/>
      <c r="T754" s="66"/>
      <c r="U754" s="67"/>
      <c r="V754" s="24"/>
      <c r="W754" s="24"/>
    </row>
    <row r="755" spans="4:23" x14ac:dyDescent="0.2">
      <c r="D755" s="24"/>
      <c r="E755" s="24"/>
      <c r="F755" s="66"/>
      <c r="G755" s="67"/>
      <c r="H755" s="24"/>
      <c r="I755" s="24"/>
      <c r="O755" s="3"/>
      <c r="P755" s="23"/>
      <c r="Q755" s="23"/>
      <c r="R755" s="24"/>
      <c r="S755" s="24"/>
      <c r="T755" s="66"/>
      <c r="U755" s="67"/>
      <c r="V755" s="24"/>
      <c r="W755" s="24"/>
    </row>
    <row r="756" spans="4:23" x14ac:dyDescent="0.2">
      <c r="D756" s="24"/>
      <c r="E756" s="24"/>
      <c r="F756" s="66"/>
      <c r="G756" s="67"/>
      <c r="H756" s="24"/>
      <c r="I756" s="24"/>
      <c r="O756" s="3"/>
      <c r="P756" s="23"/>
      <c r="Q756" s="23"/>
      <c r="R756" s="24"/>
      <c r="S756" s="24"/>
      <c r="T756" s="66"/>
      <c r="U756" s="67"/>
      <c r="V756" s="24"/>
      <c r="W756" s="24"/>
    </row>
    <row r="757" spans="4:23" x14ac:dyDescent="0.2">
      <c r="D757" s="24"/>
      <c r="E757" s="24"/>
      <c r="F757" s="66"/>
      <c r="G757" s="67"/>
      <c r="H757" s="24"/>
      <c r="I757" s="24"/>
      <c r="O757" s="3"/>
      <c r="P757" s="23"/>
      <c r="Q757" s="23"/>
      <c r="R757" s="24"/>
      <c r="S757" s="24"/>
      <c r="T757" s="66"/>
      <c r="U757" s="67"/>
      <c r="V757" s="24"/>
      <c r="W757" s="24"/>
    </row>
    <row r="758" spans="4:23" x14ac:dyDescent="0.2">
      <c r="D758" s="24"/>
      <c r="E758" s="24"/>
      <c r="F758" s="66"/>
      <c r="G758" s="67"/>
      <c r="H758" s="24"/>
      <c r="I758" s="24"/>
      <c r="O758" s="3"/>
      <c r="P758" s="23"/>
      <c r="Q758" s="23"/>
      <c r="R758" s="24"/>
      <c r="S758" s="24"/>
      <c r="T758" s="66"/>
      <c r="U758" s="67"/>
      <c r="V758" s="24"/>
      <c r="W758" s="24"/>
    </row>
    <row r="759" spans="4:23" x14ac:dyDescent="0.2">
      <c r="D759" s="24"/>
      <c r="E759" s="24"/>
      <c r="F759" s="66"/>
      <c r="G759" s="67"/>
      <c r="H759" s="24"/>
      <c r="I759" s="24"/>
      <c r="O759" s="3"/>
      <c r="P759" s="23"/>
      <c r="Q759" s="23"/>
      <c r="R759" s="24"/>
      <c r="S759" s="24"/>
      <c r="T759" s="66"/>
      <c r="U759" s="67"/>
      <c r="V759" s="24"/>
      <c r="W759" s="24"/>
    </row>
    <row r="760" spans="4:23" x14ac:dyDescent="0.2">
      <c r="D760" s="24"/>
      <c r="E760" s="24"/>
      <c r="F760" s="66"/>
      <c r="G760" s="67"/>
      <c r="H760" s="24"/>
      <c r="I760" s="24"/>
      <c r="O760" s="3"/>
      <c r="P760" s="23"/>
      <c r="Q760" s="23"/>
      <c r="R760" s="24"/>
      <c r="S760" s="24"/>
      <c r="T760" s="66"/>
      <c r="U760" s="67"/>
      <c r="V760" s="24"/>
      <c r="W760" s="24"/>
    </row>
    <row r="761" spans="4:23" x14ac:dyDescent="0.2">
      <c r="D761" s="24"/>
      <c r="E761" s="24"/>
      <c r="F761" s="66"/>
      <c r="G761" s="67"/>
      <c r="H761" s="24"/>
      <c r="I761" s="24"/>
      <c r="O761" s="3"/>
      <c r="P761" s="23"/>
      <c r="Q761" s="23"/>
      <c r="R761" s="24"/>
      <c r="S761" s="24"/>
      <c r="T761" s="66"/>
      <c r="U761" s="67"/>
      <c r="V761" s="24"/>
      <c r="W761" s="24"/>
    </row>
    <row r="762" spans="4:23" x14ac:dyDescent="0.2">
      <c r="D762" s="24"/>
      <c r="E762" s="24"/>
      <c r="F762" s="66"/>
      <c r="G762" s="67"/>
      <c r="H762" s="24"/>
      <c r="I762" s="24"/>
      <c r="O762" s="3"/>
      <c r="P762" s="23"/>
      <c r="Q762" s="23"/>
      <c r="R762" s="24"/>
      <c r="S762" s="24"/>
      <c r="T762" s="66"/>
      <c r="U762" s="67"/>
      <c r="V762" s="24"/>
      <c r="W762" s="24"/>
    </row>
    <row r="763" spans="4:23" x14ac:dyDescent="0.2">
      <c r="D763" s="24"/>
      <c r="E763" s="24"/>
      <c r="F763" s="66"/>
      <c r="G763" s="67"/>
      <c r="H763" s="24"/>
      <c r="I763" s="24"/>
      <c r="O763" s="3"/>
      <c r="P763" s="23"/>
      <c r="Q763" s="23"/>
      <c r="R763" s="24"/>
      <c r="S763" s="24"/>
      <c r="T763" s="66"/>
      <c r="U763" s="67"/>
      <c r="V763" s="24"/>
      <c r="W763" s="24"/>
    </row>
    <row r="764" spans="4:23" x14ac:dyDescent="0.2">
      <c r="D764" s="24"/>
      <c r="E764" s="24"/>
      <c r="F764" s="66"/>
      <c r="G764" s="67"/>
      <c r="H764" s="24"/>
      <c r="I764" s="24"/>
      <c r="O764" s="3"/>
      <c r="P764" s="23"/>
      <c r="Q764" s="23"/>
      <c r="R764" s="24"/>
      <c r="S764" s="24"/>
      <c r="T764" s="66"/>
      <c r="U764" s="67"/>
      <c r="V764" s="24"/>
      <c r="W764" s="24"/>
    </row>
    <row r="765" spans="4:23" x14ac:dyDescent="0.2">
      <c r="D765" s="24"/>
      <c r="E765" s="24"/>
      <c r="F765" s="66"/>
      <c r="G765" s="67"/>
      <c r="H765" s="24"/>
      <c r="I765" s="24"/>
      <c r="O765" s="3"/>
      <c r="P765" s="23"/>
      <c r="Q765" s="23"/>
      <c r="R765" s="24"/>
      <c r="S765" s="24"/>
      <c r="T765" s="66"/>
      <c r="U765" s="67"/>
      <c r="V765" s="24"/>
      <c r="W765" s="24"/>
    </row>
    <row r="766" spans="4:23" x14ac:dyDescent="0.2">
      <c r="D766" s="24"/>
      <c r="E766" s="24"/>
      <c r="F766" s="66"/>
      <c r="G766" s="67"/>
      <c r="H766" s="24"/>
      <c r="I766" s="24"/>
      <c r="O766" s="3"/>
      <c r="P766" s="23"/>
      <c r="Q766" s="23"/>
      <c r="R766" s="24"/>
      <c r="S766" s="24"/>
      <c r="T766" s="66"/>
      <c r="U766" s="67"/>
      <c r="V766" s="24"/>
      <c r="W766" s="24"/>
    </row>
    <row r="767" spans="4:23" x14ac:dyDescent="0.2">
      <c r="D767" s="24"/>
      <c r="E767" s="24"/>
      <c r="F767" s="66"/>
      <c r="G767" s="67"/>
      <c r="H767" s="24"/>
      <c r="I767" s="24"/>
      <c r="O767" s="3"/>
      <c r="P767" s="23"/>
      <c r="Q767" s="23"/>
      <c r="R767" s="24"/>
      <c r="S767" s="24"/>
      <c r="T767" s="66"/>
      <c r="U767" s="67"/>
      <c r="V767" s="24"/>
      <c r="W767" s="24"/>
    </row>
    <row r="768" spans="4:23" x14ac:dyDescent="0.2">
      <c r="D768" s="24"/>
      <c r="E768" s="24"/>
      <c r="G768" s="70"/>
      <c r="H768" s="24"/>
      <c r="I768" s="24"/>
      <c r="O768" s="3"/>
      <c r="P768" s="23"/>
      <c r="Q768" s="23"/>
      <c r="R768" s="24"/>
      <c r="S768" s="24"/>
      <c r="T768" s="29"/>
      <c r="U768" s="70"/>
      <c r="V768" s="24"/>
      <c r="W768" s="24"/>
    </row>
    <row r="769" spans="4:23" x14ac:dyDescent="0.2">
      <c r="D769" s="80"/>
      <c r="E769" s="80"/>
      <c r="F769" s="66"/>
      <c r="G769" s="67"/>
      <c r="H769" s="29"/>
      <c r="I769" s="29"/>
      <c r="O769" s="3"/>
      <c r="P769" s="23"/>
      <c r="Q769" s="23"/>
      <c r="R769" s="80"/>
      <c r="S769" s="80"/>
      <c r="T769" s="66"/>
      <c r="U769" s="67"/>
      <c r="V769" s="29"/>
      <c r="W769" s="29"/>
    </row>
    <row r="770" spans="4:23" x14ac:dyDescent="0.2">
      <c r="D770" s="80"/>
      <c r="E770" s="80"/>
      <c r="F770" s="66"/>
      <c r="G770" s="67"/>
      <c r="H770" s="24"/>
      <c r="I770" s="24"/>
      <c r="O770" s="3"/>
      <c r="P770" s="23"/>
      <c r="Q770" s="23"/>
      <c r="R770" s="80"/>
      <c r="S770" s="80"/>
      <c r="T770" s="66"/>
      <c r="U770" s="67"/>
      <c r="V770" s="24"/>
      <c r="W770" s="24"/>
    </row>
    <row r="771" spans="4:23" x14ac:dyDescent="0.2">
      <c r="D771" s="24"/>
      <c r="E771" s="24"/>
      <c r="F771" s="66"/>
      <c r="G771" s="67"/>
      <c r="H771" s="24"/>
      <c r="I771" s="24"/>
      <c r="O771" s="3"/>
      <c r="P771" s="23"/>
      <c r="Q771" s="23"/>
      <c r="R771" s="24"/>
      <c r="S771" s="24"/>
      <c r="T771" s="66"/>
      <c r="U771" s="67"/>
      <c r="V771" s="24"/>
      <c r="W771" s="24"/>
    </row>
    <row r="772" spans="4:23" x14ac:dyDescent="0.2">
      <c r="D772" s="24"/>
      <c r="E772" s="24"/>
      <c r="F772" s="66"/>
      <c r="G772" s="67"/>
      <c r="H772" s="24"/>
      <c r="I772" s="24"/>
      <c r="O772" s="3"/>
      <c r="P772" s="23"/>
      <c r="Q772" s="23"/>
      <c r="R772" s="24"/>
      <c r="S772" s="24"/>
      <c r="T772" s="66"/>
      <c r="U772" s="67"/>
      <c r="V772" s="24"/>
      <c r="W772" s="24"/>
    </row>
    <row r="773" spans="4:23" x14ac:dyDescent="0.2">
      <c r="D773" s="24"/>
      <c r="E773" s="24"/>
      <c r="F773" s="66"/>
      <c r="G773" s="67"/>
      <c r="H773" s="24"/>
      <c r="I773" s="24"/>
      <c r="O773" s="3"/>
      <c r="P773" s="23"/>
      <c r="Q773" s="23"/>
      <c r="R773" s="24"/>
      <c r="S773" s="24"/>
      <c r="T773" s="66"/>
      <c r="U773" s="67"/>
      <c r="V773" s="24"/>
      <c r="W773" s="24"/>
    </row>
    <row r="774" spans="4:23" x14ac:dyDescent="0.2">
      <c r="D774" s="24"/>
      <c r="E774" s="24"/>
      <c r="F774" s="66"/>
      <c r="G774" s="67"/>
      <c r="H774" s="24"/>
      <c r="I774" s="24"/>
      <c r="O774" s="3"/>
      <c r="P774" s="23"/>
      <c r="Q774" s="23"/>
      <c r="R774" s="24"/>
      <c r="S774" s="24"/>
      <c r="T774" s="66"/>
      <c r="U774" s="67"/>
      <c r="V774" s="24"/>
      <c r="W774" s="24"/>
    </row>
    <row r="775" spans="4:23" x14ac:dyDescent="0.2">
      <c r="D775" s="24"/>
      <c r="E775" s="24"/>
      <c r="G775" s="70"/>
      <c r="H775" s="24"/>
      <c r="I775" s="24"/>
      <c r="O775" s="3"/>
      <c r="P775" s="23"/>
      <c r="Q775" s="23"/>
      <c r="R775" s="24"/>
      <c r="S775" s="24"/>
      <c r="T775" s="29"/>
      <c r="U775" s="70"/>
      <c r="V775" s="24"/>
      <c r="W775" s="24"/>
    </row>
    <row r="776" spans="4:23" x14ac:dyDescent="0.2">
      <c r="D776" s="29"/>
      <c r="E776" s="29"/>
      <c r="F776" s="66"/>
      <c r="G776" s="67"/>
      <c r="H776" s="29"/>
      <c r="I776" s="29"/>
      <c r="O776" s="3"/>
      <c r="P776" s="23"/>
      <c r="Q776" s="23"/>
      <c r="R776" s="29"/>
      <c r="S776" s="29"/>
      <c r="T776" s="66"/>
      <c r="U776" s="67"/>
      <c r="V776" s="29"/>
      <c r="W776" s="29"/>
    </row>
    <row r="777" spans="4:23" x14ac:dyDescent="0.2">
      <c r="D777" s="24"/>
      <c r="E777" s="24"/>
      <c r="G777" s="70"/>
      <c r="H777" s="24"/>
      <c r="I777" s="24"/>
      <c r="O777" s="3"/>
      <c r="P777" s="23"/>
      <c r="Q777" s="23"/>
      <c r="R777" s="24"/>
      <c r="S777" s="24"/>
      <c r="T777" s="29"/>
      <c r="U777" s="70"/>
      <c r="V777" s="24"/>
      <c r="W777" s="24"/>
    </row>
    <row r="778" spans="4:23" x14ac:dyDescent="0.2">
      <c r="D778" s="24"/>
      <c r="E778" s="24"/>
      <c r="F778" s="66"/>
      <c r="G778" s="67"/>
      <c r="H778" s="24"/>
      <c r="I778" s="24"/>
      <c r="O778" s="3"/>
      <c r="P778" s="23"/>
      <c r="Q778" s="23"/>
      <c r="R778" s="24"/>
      <c r="S778" s="24"/>
      <c r="T778" s="66"/>
      <c r="U778" s="67"/>
      <c r="V778" s="24"/>
      <c r="W778" s="24"/>
    </row>
    <row r="779" spans="4:23" x14ac:dyDescent="0.2">
      <c r="D779" s="24"/>
      <c r="E779" s="24"/>
      <c r="F779" s="66"/>
      <c r="G779" s="67"/>
      <c r="H779" s="24"/>
      <c r="I779" s="24"/>
      <c r="O779" s="3"/>
      <c r="P779" s="23"/>
      <c r="Q779" s="23"/>
      <c r="R779" s="24"/>
      <c r="S779" s="24"/>
      <c r="T779" s="66"/>
      <c r="U779" s="67"/>
      <c r="V779" s="24"/>
      <c r="W779" s="24"/>
    </row>
    <row r="780" spans="4:23" x14ac:dyDescent="0.2">
      <c r="D780" s="24"/>
      <c r="E780" s="24"/>
      <c r="F780" s="66"/>
      <c r="G780" s="67"/>
      <c r="H780" s="24"/>
      <c r="I780" s="24"/>
      <c r="O780" s="3"/>
      <c r="P780" s="23"/>
      <c r="Q780" s="23"/>
      <c r="R780" s="24"/>
      <c r="S780" s="24"/>
      <c r="T780" s="66"/>
      <c r="U780" s="67"/>
      <c r="V780" s="24"/>
      <c r="W780" s="24"/>
    </row>
    <row r="781" spans="4:23" x14ac:dyDescent="0.2">
      <c r="D781" s="24"/>
      <c r="E781" s="24"/>
      <c r="G781" s="70"/>
      <c r="H781" s="24"/>
      <c r="I781" s="24"/>
      <c r="O781" s="3"/>
      <c r="P781" s="23"/>
      <c r="Q781" s="23"/>
      <c r="R781" s="24"/>
      <c r="S781" s="24"/>
      <c r="T781" s="29"/>
      <c r="U781" s="70"/>
      <c r="V781" s="24"/>
      <c r="W781" s="24"/>
    </row>
    <row r="782" spans="4:23" x14ac:dyDescent="0.2">
      <c r="D782" s="24"/>
      <c r="E782" s="24"/>
      <c r="F782" s="66"/>
      <c r="G782" s="67"/>
      <c r="H782" s="24"/>
      <c r="I782" s="24"/>
      <c r="O782" s="3"/>
      <c r="P782" s="23"/>
      <c r="Q782" s="23"/>
      <c r="R782" s="24"/>
      <c r="S782" s="24"/>
      <c r="T782" s="66"/>
      <c r="U782" s="67"/>
      <c r="V782" s="24"/>
      <c r="W782" s="24"/>
    </row>
    <row r="783" spans="4:23" x14ac:dyDescent="0.2">
      <c r="D783" s="24"/>
      <c r="E783" s="24"/>
      <c r="F783" s="66"/>
      <c r="G783" s="67"/>
      <c r="H783" s="24"/>
      <c r="I783" s="24"/>
      <c r="O783" s="3"/>
      <c r="P783" s="23"/>
      <c r="Q783" s="23"/>
      <c r="R783" s="24"/>
      <c r="S783" s="24"/>
      <c r="T783" s="66"/>
      <c r="U783" s="67"/>
      <c r="V783" s="24"/>
      <c r="W783" s="24"/>
    </row>
    <row r="784" spans="4:23" x14ac:dyDescent="0.2">
      <c r="D784" s="24"/>
      <c r="E784" s="24"/>
      <c r="F784" s="24"/>
      <c r="G784" s="68"/>
      <c r="H784" s="24"/>
      <c r="I784" s="24"/>
      <c r="O784" s="3"/>
      <c r="P784" s="23"/>
      <c r="Q784" s="23"/>
      <c r="R784" s="24"/>
      <c r="S784" s="24"/>
      <c r="T784" s="24"/>
      <c r="U784" s="68"/>
      <c r="V784" s="24"/>
      <c r="W784" s="24"/>
    </row>
    <row r="785" spans="4:23" x14ac:dyDescent="0.2">
      <c r="D785" s="24"/>
      <c r="E785" s="24"/>
      <c r="F785" s="66"/>
      <c r="G785" s="67"/>
      <c r="H785" s="24"/>
      <c r="I785" s="24"/>
      <c r="O785" s="3"/>
      <c r="P785" s="23"/>
      <c r="Q785" s="23"/>
      <c r="R785" s="24"/>
      <c r="S785" s="24"/>
      <c r="T785" s="66"/>
      <c r="U785" s="67"/>
      <c r="V785" s="24"/>
      <c r="W785" s="24"/>
    </row>
    <row r="786" spans="4:23" x14ac:dyDescent="0.2">
      <c r="D786" s="24"/>
      <c r="E786" s="24"/>
      <c r="F786" s="66"/>
      <c r="G786" s="67"/>
      <c r="H786" s="24"/>
      <c r="I786" s="24"/>
      <c r="O786" s="3"/>
      <c r="P786" s="23"/>
      <c r="Q786" s="23"/>
      <c r="R786" s="24"/>
      <c r="S786" s="24"/>
      <c r="T786" s="66"/>
      <c r="U786" s="67"/>
      <c r="V786" s="24"/>
      <c r="W786" s="24"/>
    </row>
    <row r="787" spans="4:23" x14ac:dyDescent="0.2">
      <c r="D787" s="24"/>
      <c r="E787" s="24"/>
      <c r="F787" s="66"/>
      <c r="G787" s="67"/>
      <c r="H787" s="24"/>
      <c r="I787" s="24"/>
      <c r="O787" s="3"/>
      <c r="P787" s="23"/>
      <c r="Q787" s="23"/>
      <c r="R787" s="24"/>
      <c r="S787" s="24"/>
      <c r="T787" s="66"/>
      <c r="U787" s="67"/>
      <c r="V787" s="24"/>
      <c r="W787" s="24"/>
    </row>
    <row r="788" spans="4:23" x14ac:dyDescent="0.2">
      <c r="D788" s="24"/>
      <c r="E788" s="24"/>
      <c r="F788" s="66"/>
      <c r="G788" s="67"/>
      <c r="H788" s="24"/>
      <c r="I788" s="24"/>
      <c r="O788" s="3"/>
      <c r="P788" s="23"/>
      <c r="Q788" s="23"/>
      <c r="R788" s="24"/>
      <c r="S788" s="24"/>
      <c r="T788" s="66"/>
      <c r="U788" s="67"/>
      <c r="V788" s="24"/>
      <c r="W788" s="24"/>
    </row>
    <row r="789" spans="4:23" x14ac:dyDescent="0.2">
      <c r="D789" s="24"/>
      <c r="E789" s="24"/>
      <c r="F789" s="66"/>
      <c r="G789" s="67"/>
      <c r="H789" s="24"/>
      <c r="I789" s="24"/>
      <c r="O789" s="3"/>
      <c r="P789" s="23"/>
      <c r="Q789" s="23"/>
      <c r="R789" s="24"/>
      <c r="S789" s="24"/>
      <c r="T789" s="66"/>
      <c r="U789" s="67"/>
      <c r="V789" s="24"/>
      <c r="W789" s="24"/>
    </row>
    <row r="790" spans="4:23" x14ac:dyDescent="0.2">
      <c r="D790" s="24"/>
      <c r="E790" s="24"/>
      <c r="G790" s="70"/>
      <c r="H790" s="24"/>
      <c r="I790" s="24"/>
      <c r="O790" s="3"/>
      <c r="P790" s="23"/>
      <c r="Q790" s="23"/>
      <c r="R790" s="24"/>
      <c r="S790" s="24"/>
      <c r="T790" s="29"/>
      <c r="U790" s="70"/>
      <c r="V790" s="24"/>
      <c r="W790" s="24"/>
    </row>
    <row r="791" spans="4:23" x14ac:dyDescent="0.2">
      <c r="D791" s="24"/>
      <c r="E791" s="24"/>
      <c r="F791" s="66"/>
      <c r="G791" s="67"/>
      <c r="H791" s="24"/>
      <c r="I791" s="24"/>
      <c r="O791" s="3"/>
      <c r="P791" s="23"/>
      <c r="Q791" s="23"/>
      <c r="R791" s="24"/>
      <c r="S791" s="24"/>
      <c r="T791" s="66"/>
      <c r="U791" s="67"/>
      <c r="V791" s="24"/>
      <c r="W791" s="24"/>
    </row>
    <row r="792" spans="4:23" x14ac:dyDescent="0.2">
      <c r="D792" s="24"/>
      <c r="E792" s="24"/>
      <c r="F792" s="66"/>
      <c r="G792" s="67"/>
      <c r="H792" s="24"/>
      <c r="I792" s="24"/>
      <c r="O792" s="3"/>
      <c r="P792" s="23"/>
      <c r="Q792" s="23"/>
      <c r="R792" s="24"/>
      <c r="S792" s="24"/>
      <c r="T792" s="66"/>
      <c r="U792" s="67"/>
      <c r="V792" s="24"/>
      <c r="W792" s="24"/>
    </row>
    <row r="793" spans="4:23" x14ac:dyDescent="0.2">
      <c r="D793" s="24"/>
      <c r="E793" s="24"/>
      <c r="F793" s="66"/>
      <c r="G793" s="67"/>
      <c r="H793" s="24"/>
      <c r="I793" s="24"/>
      <c r="O793" s="3"/>
      <c r="P793" s="23"/>
      <c r="Q793" s="23"/>
      <c r="R793" s="24"/>
      <c r="S793" s="24"/>
      <c r="T793" s="66"/>
      <c r="U793" s="67"/>
      <c r="V793" s="24"/>
      <c r="W793" s="24"/>
    </row>
    <row r="794" spans="4:23" x14ac:dyDescent="0.2">
      <c r="D794" s="24"/>
      <c r="E794" s="24"/>
      <c r="F794" s="66"/>
      <c r="G794" s="67"/>
      <c r="H794" s="24"/>
      <c r="I794" s="24"/>
      <c r="O794" s="3"/>
      <c r="P794" s="23"/>
      <c r="Q794" s="23"/>
      <c r="R794" s="24"/>
      <c r="S794" s="24"/>
      <c r="T794" s="66"/>
      <c r="U794" s="67"/>
      <c r="V794" s="24"/>
      <c r="W794" s="24"/>
    </row>
    <row r="795" spans="4:23" x14ac:dyDescent="0.2">
      <c r="D795" s="24"/>
      <c r="E795" s="24"/>
      <c r="H795" s="24"/>
      <c r="I795" s="24"/>
      <c r="O795" s="3"/>
      <c r="P795" s="23"/>
      <c r="Q795" s="23"/>
      <c r="R795" s="24"/>
      <c r="S795" s="24"/>
      <c r="T795" s="29"/>
      <c r="U795" s="71"/>
      <c r="V795" s="24"/>
      <c r="W795" s="24"/>
    </row>
    <row r="796" spans="4:23" x14ac:dyDescent="0.2">
      <c r="D796" s="24"/>
      <c r="E796" s="24"/>
      <c r="F796" s="66"/>
      <c r="G796" s="67"/>
      <c r="H796" s="24"/>
      <c r="I796" s="24"/>
      <c r="O796" s="3"/>
      <c r="P796" s="23"/>
      <c r="Q796" s="23"/>
      <c r="R796" s="24"/>
      <c r="S796" s="24"/>
      <c r="T796" s="66"/>
      <c r="U796" s="67"/>
      <c r="V796" s="24"/>
      <c r="W796" s="24"/>
    </row>
    <row r="797" spans="4:23" x14ac:dyDescent="0.2">
      <c r="D797" s="24"/>
      <c r="E797" s="24"/>
      <c r="F797" s="73"/>
      <c r="G797" s="74"/>
      <c r="H797" s="24"/>
      <c r="I797" s="24"/>
      <c r="O797" s="3"/>
      <c r="P797" s="23"/>
      <c r="Q797" s="23"/>
      <c r="R797" s="24"/>
      <c r="S797" s="24"/>
      <c r="T797" s="73"/>
      <c r="U797" s="74"/>
      <c r="V797" s="24"/>
      <c r="W797" s="24"/>
    </row>
    <row r="798" spans="4:23" x14ac:dyDescent="0.2">
      <c r="D798" s="24"/>
      <c r="E798" s="24"/>
      <c r="F798" s="66"/>
      <c r="G798" s="67"/>
      <c r="H798" s="24"/>
      <c r="I798" s="24"/>
      <c r="O798" s="3"/>
      <c r="P798" s="23"/>
      <c r="Q798" s="23"/>
      <c r="R798" s="24"/>
      <c r="S798" s="24"/>
      <c r="T798" s="66"/>
      <c r="U798" s="67"/>
      <c r="V798" s="24"/>
      <c r="W798" s="24"/>
    </row>
    <row r="799" spans="4:23" x14ac:dyDescent="0.2">
      <c r="D799" s="29"/>
      <c r="E799" s="29"/>
      <c r="F799" s="66"/>
      <c r="G799" s="67"/>
      <c r="H799" s="29"/>
      <c r="I799" s="29"/>
      <c r="O799" s="3"/>
      <c r="P799" s="23"/>
      <c r="Q799" s="23"/>
      <c r="R799" s="29"/>
      <c r="S799" s="29"/>
      <c r="T799" s="66"/>
      <c r="U799" s="67"/>
      <c r="V799" s="29"/>
      <c r="W799" s="29"/>
    </row>
    <row r="800" spans="4:23" x14ac:dyDescent="0.2">
      <c r="D800" s="24"/>
      <c r="E800" s="24"/>
      <c r="F800" s="66"/>
      <c r="G800" s="67"/>
      <c r="H800" s="24"/>
      <c r="I800" s="24"/>
      <c r="O800" s="3"/>
      <c r="P800" s="23"/>
      <c r="Q800" s="23"/>
      <c r="R800" s="24"/>
      <c r="S800" s="24"/>
      <c r="T800" s="66"/>
      <c r="U800" s="67"/>
      <c r="V800" s="24"/>
      <c r="W800" s="24"/>
    </row>
    <row r="801" spans="4:23" x14ac:dyDescent="0.2">
      <c r="D801" s="24"/>
      <c r="E801" s="24"/>
      <c r="F801" s="66"/>
      <c r="G801" s="67"/>
      <c r="H801" s="24"/>
      <c r="I801" s="24"/>
      <c r="O801" s="3"/>
      <c r="P801" s="23"/>
      <c r="Q801" s="23"/>
      <c r="R801" s="24"/>
      <c r="S801" s="24"/>
      <c r="T801" s="66"/>
      <c r="U801" s="67"/>
      <c r="V801" s="24"/>
      <c r="W801" s="24"/>
    </row>
    <row r="802" spans="4:23" x14ac:dyDescent="0.2">
      <c r="D802" s="24"/>
      <c r="E802" s="24"/>
      <c r="F802" s="66"/>
      <c r="G802" s="67"/>
      <c r="H802" s="24"/>
      <c r="I802" s="24"/>
      <c r="O802" s="3"/>
      <c r="P802" s="23"/>
      <c r="Q802" s="23"/>
      <c r="R802" s="24"/>
      <c r="S802" s="24"/>
      <c r="T802" s="66"/>
      <c r="U802" s="67"/>
      <c r="V802" s="24"/>
      <c r="W802" s="24"/>
    </row>
    <row r="803" spans="4:23" x14ac:dyDescent="0.2">
      <c r="D803" s="24"/>
      <c r="E803" s="24"/>
      <c r="F803" s="66"/>
      <c r="G803" s="67"/>
      <c r="H803" s="24"/>
      <c r="I803" s="24"/>
      <c r="O803" s="3"/>
      <c r="P803" s="23"/>
      <c r="Q803" s="23"/>
      <c r="R803" s="24"/>
      <c r="S803" s="24"/>
      <c r="T803" s="66"/>
      <c r="U803" s="67"/>
      <c r="V803" s="24"/>
      <c r="W803" s="24"/>
    </row>
    <row r="804" spans="4:23" x14ac:dyDescent="0.2">
      <c r="D804" s="24"/>
      <c r="E804" s="24"/>
      <c r="F804" s="66"/>
      <c r="G804" s="67"/>
      <c r="H804" s="24"/>
      <c r="I804" s="24"/>
      <c r="O804" s="3"/>
      <c r="P804" s="23"/>
      <c r="Q804" s="23"/>
      <c r="R804" s="24"/>
      <c r="S804" s="24"/>
      <c r="T804" s="66"/>
      <c r="U804" s="67"/>
      <c r="V804" s="24"/>
      <c r="W804" s="24"/>
    </row>
    <row r="805" spans="4:23" x14ac:dyDescent="0.2">
      <c r="D805" s="24"/>
      <c r="E805" s="24"/>
      <c r="F805" s="66"/>
      <c r="G805" s="67"/>
      <c r="H805" s="24"/>
      <c r="I805" s="24"/>
      <c r="O805" s="3"/>
      <c r="P805" s="23"/>
      <c r="Q805" s="23"/>
      <c r="R805" s="24"/>
      <c r="S805" s="24"/>
      <c r="T805" s="66"/>
      <c r="U805" s="67"/>
      <c r="V805" s="24"/>
      <c r="W805" s="24"/>
    </row>
    <row r="806" spans="4:23" x14ac:dyDescent="0.2">
      <c r="D806" s="24"/>
      <c r="E806" s="24"/>
      <c r="F806" s="66"/>
      <c r="G806" s="67"/>
      <c r="H806" s="24"/>
      <c r="I806" s="24"/>
      <c r="O806" s="3"/>
      <c r="P806" s="23"/>
      <c r="Q806" s="23"/>
      <c r="R806" s="24"/>
      <c r="S806" s="24"/>
      <c r="T806" s="66"/>
      <c r="U806" s="67"/>
      <c r="V806" s="24"/>
      <c r="W806" s="24"/>
    </row>
    <row r="807" spans="4:23" x14ac:dyDescent="0.2">
      <c r="D807" s="24"/>
      <c r="E807" s="24"/>
      <c r="F807" s="66"/>
      <c r="G807" s="67"/>
      <c r="H807" s="24"/>
      <c r="I807" s="24"/>
      <c r="O807" s="3"/>
      <c r="P807" s="23"/>
      <c r="Q807" s="23"/>
      <c r="R807" s="24"/>
      <c r="S807" s="24"/>
      <c r="T807" s="66"/>
      <c r="U807" s="67"/>
      <c r="V807" s="24"/>
      <c r="W807" s="24"/>
    </row>
    <row r="808" spans="4:23" x14ac:dyDescent="0.2">
      <c r="D808" s="24"/>
      <c r="E808" s="24"/>
      <c r="F808" s="66"/>
      <c r="G808" s="67"/>
      <c r="H808" s="24"/>
      <c r="I808" s="24"/>
      <c r="O808" s="3"/>
      <c r="P808" s="23"/>
      <c r="Q808" s="23"/>
      <c r="R808" s="24"/>
      <c r="S808" s="24"/>
      <c r="T808" s="66"/>
      <c r="U808" s="67"/>
      <c r="V808" s="24"/>
      <c r="W808" s="24"/>
    </row>
    <row r="809" spans="4:23" x14ac:dyDescent="0.2">
      <c r="D809" s="24"/>
      <c r="E809" s="24"/>
      <c r="F809" s="66"/>
      <c r="G809" s="67"/>
      <c r="H809" s="24"/>
      <c r="I809" s="24"/>
      <c r="O809" s="3"/>
      <c r="P809" s="23"/>
      <c r="Q809" s="23"/>
      <c r="R809" s="24"/>
      <c r="S809" s="24"/>
      <c r="T809" s="66"/>
      <c r="U809" s="67"/>
      <c r="V809" s="24"/>
      <c r="W809" s="24"/>
    </row>
    <row r="810" spans="4:23" x14ac:dyDescent="0.2">
      <c r="D810" s="24"/>
      <c r="E810" s="24"/>
      <c r="F810" s="66"/>
      <c r="G810" s="67"/>
      <c r="H810" s="24"/>
      <c r="I810" s="24"/>
      <c r="O810" s="3"/>
      <c r="P810" s="23"/>
      <c r="Q810" s="23"/>
      <c r="R810" s="24"/>
      <c r="S810" s="24"/>
      <c r="T810" s="66"/>
      <c r="U810" s="67"/>
      <c r="V810" s="24"/>
      <c r="W810" s="24"/>
    </row>
    <row r="811" spans="4:23" x14ac:dyDescent="0.2">
      <c r="D811" s="24"/>
      <c r="E811" s="24"/>
      <c r="F811" s="66"/>
      <c r="G811" s="67"/>
      <c r="H811" s="24"/>
      <c r="I811" s="24"/>
      <c r="O811" s="3"/>
      <c r="P811" s="23"/>
      <c r="Q811" s="23"/>
      <c r="R811" s="24"/>
      <c r="S811" s="24"/>
      <c r="T811" s="66"/>
      <c r="U811" s="67"/>
      <c r="V811" s="24"/>
      <c r="W811" s="24"/>
    </row>
    <row r="812" spans="4:23" x14ac:dyDescent="0.2">
      <c r="D812" s="24"/>
      <c r="E812" s="24"/>
      <c r="G812" s="70"/>
      <c r="H812" s="24"/>
      <c r="I812" s="24"/>
      <c r="O812" s="3"/>
      <c r="P812" s="23"/>
      <c r="Q812" s="23"/>
      <c r="R812" s="24"/>
      <c r="S812" s="24"/>
      <c r="T812" s="29"/>
      <c r="U812" s="70"/>
      <c r="V812" s="24"/>
      <c r="W812" s="24"/>
    </row>
    <row r="813" spans="4:23" x14ac:dyDescent="0.2">
      <c r="D813" s="24"/>
      <c r="E813" s="24"/>
      <c r="G813" s="70"/>
      <c r="H813" s="24"/>
      <c r="I813" s="24"/>
      <c r="O813" s="3"/>
      <c r="P813" s="23"/>
      <c r="Q813" s="23"/>
      <c r="R813" s="24"/>
      <c r="S813" s="24"/>
      <c r="T813" s="29"/>
      <c r="U813" s="70"/>
      <c r="V813" s="24"/>
      <c r="W813" s="24"/>
    </row>
    <row r="814" spans="4:23" x14ac:dyDescent="0.2">
      <c r="D814" s="24"/>
      <c r="E814" s="24"/>
      <c r="F814" s="66"/>
      <c r="G814" s="67"/>
      <c r="H814" s="24"/>
      <c r="I814" s="24"/>
      <c r="O814" s="3"/>
      <c r="P814" s="23"/>
      <c r="Q814" s="23"/>
      <c r="R814" s="24"/>
      <c r="S814" s="24"/>
      <c r="T814" s="66"/>
      <c r="U814" s="67"/>
      <c r="V814" s="24"/>
      <c r="W814" s="24"/>
    </row>
    <row r="815" spans="4:23" x14ac:dyDescent="0.2">
      <c r="D815" s="24"/>
      <c r="E815" s="24"/>
      <c r="F815" s="66"/>
      <c r="G815" s="67"/>
      <c r="H815" s="24"/>
      <c r="I815" s="24"/>
      <c r="O815" s="3"/>
      <c r="P815" s="23"/>
      <c r="Q815" s="23"/>
      <c r="R815" s="24"/>
      <c r="S815" s="24"/>
      <c r="T815" s="66"/>
      <c r="U815" s="67"/>
      <c r="V815" s="24"/>
      <c r="W815" s="24"/>
    </row>
    <row r="816" spans="4:23" x14ac:dyDescent="0.2">
      <c r="D816" s="24"/>
      <c r="E816" s="24"/>
      <c r="F816" s="66"/>
      <c r="G816" s="67"/>
      <c r="H816" s="24"/>
      <c r="I816" s="24"/>
      <c r="O816" s="3"/>
      <c r="P816" s="23"/>
      <c r="Q816" s="23"/>
      <c r="R816" s="24"/>
      <c r="S816" s="24"/>
      <c r="T816" s="66"/>
      <c r="U816" s="67"/>
      <c r="V816" s="24"/>
      <c r="W816" s="24"/>
    </row>
    <row r="817" spans="4:23" x14ac:dyDescent="0.2">
      <c r="D817" s="24"/>
      <c r="E817" s="24"/>
      <c r="F817" s="66"/>
      <c r="G817" s="67"/>
      <c r="H817" s="24"/>
      <c r="I817" s="24"/>
      <c r="O817" s="3"/>
      <c r="P817" s="23"/>
      <c r="Q817" s="23"/>
      <c r="R817" s="24"/>
      <c r="S817" s="24"/>
      <c r="T817" s="66"/>
      <c r="U817" s="67"/>
      <c r="V817" s="24"/>
      <c r="W817" s="24"/>
    </row>
    <row r="818" spans="4:23" x14ac:dyDescent="0.2">
      <c r="D818" s="24"/>
      <c r="E818" s="24"/>
      <c r="F818" s="66"/>
      <c r="G818" s="67"/>
      <c r="H818" s="24"/>
      <c r="I818" s="24"/>
      <c r="O818" s="3"/>
      <c r="P818" s="23"/>
      <c r="Q818" s="23"/>
      <c r="R818" s="24"/>
      <c r="S818" s="24"/>
      <c r="T818" s="66"/>
      <c r="U818" s="67"/>
      <c r="V818" s="24"/>
      <c r="W818" s="24"/>
    </row>
    <row r="819" spans="4:23" x14ac:dyDescent="0.2">
      <c r="D819" s="24"/>
      <c r="E819" s="24"/>
      <c r="F819" s="66"/>
      <c r="G819" s="67"/>
      <c r="H819" s="24"/>
      <c r="I819" s="24"/>
      <c r="O819" s="3"/>
      <c r="P819" s="23"/>
      <c r="Q819" s="23"/>
      <c r="R819" s="24"/>
      <c r="S819" s="24"/>
      <c r="T819" s="66"/>
      <c r="U819" s="67"/>
      <c r="V819" s="24"/>
      <c r="W819" s="24"/>
    </row>
    <row r="820" spans="4:23" x14ac:dyDescent="0.2">
      <c r="D820" s="24"/>
      <c r="E820" s="24"/>
      <c r="F820" s="66"/>
      <c r="G820" s="67"/>
      <c r="H820" s="24"/>
      <c r="I820" s="24"/>
      <c r="O820" s="3"/>
      <c r="P820" s="23"/>
      <c r="Q820" s="23"/>
      <c r="R820" s="24"/>
      <c r="S820" s="24"/>
      <c r="T820" s="66"/>
      <c r="U820" s="67"/>
      <c r="V820" s="24"/>
      <c r="W820" s="24"/>
    </row>
    <row r="821" spans="4:23" x14ac:dyDescent="0.2">
      <c r="D821" s="24"/>
      <c r="E821" s="24"/>
      <c r="F821" s="66"/>
      <c r="G821" s="67"/>
      <c r="H821" s="24"/>
      <c r="I821" s="24"/>
      <c r="O821" s="3"/>
      <c r="P821" s="23"/>
      <c r="Q821" s="23"/>
      <c r="R821" s="24"/>
      <c r="S821" s="24"/>
      <c r="T821" s="66"/>
      <c r="U821" s="67"/>
      <c r="V821" s="24"/>
      <c r="W821" s="24"/>
    </row>
    <row r="822" spans="4:23" x14ac:dyDescent="0.2">
      <c r="D822" s="24"/>
      <c r="E822" s="24"/>
      <c r="F822" s="66"/>
      <c r="G822" s="67"/>
      <c r="H822" s="24"/>
      <c r="I822" s="24"/>
      <c r="O822" s="3"/>
      <c r="P822" s="23"/>
      <c r="Q822" s="23"/>
      <c r="R822" s="24"/>
      <c r="S822" s="24"/>
      <c r="T822" s="66"/>
      <c r="U822" s="67"/>
      <c r="V822" s="24"/>
      <c r="W822" s="24"/>
    </row>
    <row r="823" spans="4:23" x14ac:dyDescent="0.2">
      <c r="D823" s="24"/>
      <c r="E823" s="24"/>
      <c r="G823" s="70"/>
      <c r="H823" s="24"/>
      <c r="I823" s="24"/>
      <c r="O823" s="3"/>
      <c r="P823" s="23"/>
      <c r="Q823" s="23"/>
      <c r="R823" s="24"/>
      <c r="S823" s="24"/>
      <c r="T823" s="29"/>
      <c r="U823" s="70"/>
      <c r="V823" s="24"/>
      <c r="W823" s="24"/>
    </row>
    <row r="824" spans="4:23" x14ac:dyDescent="0.2">
      <c r="D824" s="24"/>
      <c r="E824" s="24"/>
      <c r="F824" s="66"/>
      <c r="G824" s="67"/>
      <c r="H824" s="24"/>
      <c r="I824" s="24"/>
      <c r="O824" s="3"/>
      <c r="P824" s="23"/>
      <c r="Q824" s="23"/>
      <c r="R824" s="24"/>
      <c r="S824" s="24"/>
      <c r="T824" s="66"/>
      <c r="U824" s="67"/>
      <c r="V824" s="24"/>
      <c r="W824" s="24"/>
    </row>
    <row r="825" spans="4:23" x14ac:dyDescent="0.2">
      <c r="D825" s="24"/>
      <c r="E825" s="24"/>
      <c r="F825" s="66"/>
      <c r="G825" s="67"/>
      <c r="H825" s="24"/>
      <c r="I825" s="24"/>
      <c r="O825" s="3"/>
      <c r="P825" s="23"/>
      <c r="Q825" s="23"/>
      <c r="R825" s="24"/>
      <c r="S825" s="24"/>
      <c r="T825" s="66"/>
      <c r="U825" s="67"/>
      <c r="V825" s="24"/>
      <c r="W825" s="24"/>
    </row>
    <row r="826" spans="4:23" x14ac:dyDescent="0.2">
      <c r="D826" s="24"/>
      <c r="E826" s="24"/>
      <c r="F826" s="66"/>
      <c r="G826" s="67"/>
      <c r="H826" s="24"/>
      <c r="I826" s="24"/>
      <c r="O826" s="3"/>
      <c r="P826" s="23"/>
      <c r="Q826" s="23"/>
      <c r="R826" s="24"/>
      <c r="S826" s="24"/>
      <c r="T826" s="66"/>
      <c r="U826" s="67"/>
      <c r="V826" s="24"/>
      <c r="W826" s="24"/>
    </row>
    <row r="827" spans="4:23" x14ac:dyDescent="0.2">
      <c r="D827" s="24"/>
      <c r="E827" s="24"/>
      <c r="F827" s="66"/>
      <c r="G827" s="67"/>
      <c r="H827" s="24"/>
      <c r="I827" s="24"/>
      <c r="O827" s="3"/>
      <c r="P827" s="23"/>
      <c r="Q827" s="23"/>
      <c r="R827" s="24"/>
      <c r="S827" s="24"/>
      <c r="T827" s="66"/>
      <c r="U827" s="67"/>
      <c r="V827" s="24"/>
      <c r="W827" s="24"/>
    </row>
    <row r="828" spans="4:23" x14ac:dyDescent="0.2">
      <c r="D828" s="24"/>
      <c r="E828" s="24"/>
      <c r="F828" s="66"/>
      <c r="G828" s="67"/>
      <c r="H828" s="24"/>
      <c r="I828" s="24"/>
      <c r="O828" s="3"/>
      <c r="P828" s="23"/>
      <c r="Q828" s="23"/>
      <c r="R828" s="24"/>
      <c r="S828" s="24"/>
      <c r="T828" s="66"/>
      <c r="U828" s="67"/>
      <c r="V828" s="24"/>
      <c r="W828" s="24"/>
    </row>
    <row r="829" spans="4:23" x14ac:dyDescent="0.2">
      <c r="D829" s="24"/>
      <c r="E829" s="24"/>
      <c r="G829" s="70"/>
      <c r="H829" s="24"/>
      <c r="I829" s="24"/>
      <c r="O829" s="3"/>
      <c r="P829" s="23"/>
      <c r="Q829" s="23"/>
      <c r="R829" s="24"/>
      <c r="S829" s="24"/>
      <c r="T829" s="29"/>
      <c r="U829" s="70"/>
      <c r="V829" s="24"/>
      <c r="W829" s="24"/>
    </row>
    <row r="830" spans="4:23" x14ac:dyDescent="0.2">
      <c r="D830" s="24"/>
      <c r="E830" s="24"/>
      <c r="F830" s="24"/>
      <c r="G830" s="68"/>
      <c r="H830" s="24"/>
      <c r="I830" s="24"/>
      <c r="O830" s="3"/>
      <c r="P830" s="23"/>
      <c r="Q830" s="23"/>
      <c r="R830" s="24"/>
      <c r="S830" s="24"/>
      <c r="T830" s="24"/>
      <c r="U830" s="68"/>
      <c r="V830" s="24"/>
      <c r="W830" s="24"/>
    </row>
    <row r="831" spans="4:23" x14ac:dyDescent="0.2">
      <c r="D831" s="24"/>
      <c r="E831" s="24"/>
      <c r="F831" s="66"/>
      <c r="G831" s="67"/>
      <c r="H831" s="24"/>
      <c r="I831" s="24"/>
      <c r="O831" s="3"/>
      <c r="P831" s="23"/>
      <c r="Q831" s="23"/>
      <c r="R831" s="24"/>
      <c r="S831" s="24"/>
      <c r="T831" s="66"/>
      <c r="U831" s="67"/>
      <c r="V831" s="24"/>
      <c r="W831" s="24"/>
    </row>
    <row r="832" spans="4:23" x14ac:dyDescent="0.2">
      <c r="D832" s="24"/>
      <c r="E832" s="24"/>
      <c r="F832" s="66"/>
      <c r="G832" s="67"/>
      <c r="H832" s="24"/>
      <c r="I832" s="24"/>
      <c r="O832" s="3"/>
      <c r="P832" s="23"/>
      <c r="Q832" s="23"/>
      <c r="R832" s="24"/>
      <c r="S832" s="24"/>
      <c r="T832" s="66"/>
      <c r="U832" s="67"/>
      <c r="V832" s="24"/>
      <c r="W832" s="24"/>
    </row>
    <row r="833" spans="4:23" x14ac:dyDescent="0.2">
      <c r="D833" s="24"/>
      <c r="E833" s="24"/>
      <c r="F833" s="66"/>
      <c r="G833" s="67"/>
      <c r="H833" s="24"/>
      <c r="I833" s="24"/>
      <c r="O833" s="3"/>
      <c r="P833" s="23"/>
      <c r="Q833" s="23"/>
      <c r="R833" s="24"/>
      <c r="S833" s="24"/>
      <c r="T833" s="66"/>
      <c r="U833" s="67"/>
      <c r="V833" s="24"/>
      <c r="W833" s="24"/>
    </row>
    <row r="834" spans="4:23" x14ac:dyDescent="0.2">
      <c r="D834" s="24"/>
      <c r="E834" s="24"/>
      <c r="F834" s="66"/>
      <c r="G834" s="67"/>
      <c r="H834" s="24"/>
      <c r="I834" s="24"/>
      <c r="O834" s="3"/>
      <c r="P834" s="23"/>
      <c r="Q834" s="23"/>
      <c r="R834" s="24"/>
      <c r="S834" s="24"/>
      <c r="T834" s="66"/>
      <c r="U834" s="67"/>
      <c r="V834" s="24"/>
      <c r="W834" s="24"/>
    </row>
    <row r="835" spans="4:23" x14ac:dyDescent="0.2">
      <c r="D835" s="24"/>
      <c r="E835" s="24"/>
      <c r="F835" s="66"/>
      <c r="G835" s="67"/>
      <c r="H835" s="24"/>
      <c r="I835" s="24"/>
      <c r="O835" s="3"/>
      <c r="P835" s="23"/>
      <c r="Q835" s="23"/>
      <c r="R835" s="24"/>
      <c r="S835" s="24"/>
      <c r="T835" s="66"/>
      <c r="U835" s="67"/>
      <c r="V835" s="24"/>
      <c r="W835" s="24"/>
    </row>
    <row r="836" spans="4:23" x14ac:dyDescent="0.2">
      <c r="D836" s="24"/>
      <c r="E836" s="24"/>
      <c r="F836" s="66"/>
      <c r="G836" s="67"/>
      <c r="H836" s="24"/>
      <c r="I836" s="24"/>
      <c r="O836" s="3"/>
      <c r="P836" s="23"/>
      <c r="Q836" s="23"/>
      <c r="R836" s="24"/>
      <c r="S836" s="24"/>
      <c r="T836" s="66"/>
      <c r="U836" s="67"/>
      <c r="V836" s="24"/>
      <c r="W836" s="24"/>
    </row>
    <row r="837" spans="4:23" x14ac:dyDescent="0.2">
      <c r="D837" s="24"/>
      <c r="E837" s="24"/>
      <c r="F837" s="66"/>
      <c r="G837" s="67"/>
      <c r="H837" s="24"/>
      <c r="I837" s="24"/>
      <c r="O837" s="3"/>
      <c r="P837" s="23"/>
      <c r="Q837" s="23"/>
      <c r="R837" s="24"/>
      <c r="S837" s="24"/>
      <c r="T837" s="66"/>
      <c r="U837" s="67"/>
      <c r="V837" s="24"/>
      <c r="W837" s="24"/>
    </row>
    <row r="838" spans="4:23" x14ac:dyDescent="0.2">
      <c r="D838" s="24"/>
      <c r="E838" s="24"/>
      <c r="G838" s="70"/>
      <c r="H838" s="24"/>
      <c r="I838" s="24"/>
      <c r="O838" s="3"/>
      <c r="P838" s="23"/>
      <c r="Q838" s="23"/>
      <c r="R838" s="24"/>
      <c r="S838" s="24"/>
      <c r="T838" s="29"/>
      <c r="U838" s="70"/>
      <c r="V838" s="24"/>
      <c r="W838" s="24"/>
    </row>
    <row r="839" spans="4:23" x14ac:dyDescent="0.2">
      <c r="D839" s="24"/>
      <c r="E839" s="24"/>
      <c r="F839" s="24"/>
      <c r="G839" s="68"/>
      <c r="H839" s="24"/>
      <c r="I839" s="24"/>
      <c r="O839" s="3"/>
      <c r="P839" s="23"/>
      <c r="Q839" s="23"/>
      <c r="R839" s="24"/>
      <c r="S839" s="24"/>
      <c r="T839" s="24"/>
      <c r="U839" s="68"/>
      <c r="V839" s="24"/>
      <c r="W839" s="24"/>
    </row>
    <row r="840" spans="4:23" x14ac:dyDescent="0.2">
      <c r="D840" s="24"/>
      <c r="E840" s="24"/>
      <c r="F840" s="66"/>
      <c r="G840" s="67"/>
      <c r="H840" s="24"/>
      <c r="I840" s="24"/>
      <c r="O840" s="3"/>
      <c r="P840" s="23"/>
      <c r="Q840" s="23"/>
      <c r="R840" s="24"/>
      <c r="S840" s="24"/>
      <c r="T840" s="66"/>
      <c r="U840" s="67"/>
      <c r="V840" s="24"/>
      <c r="W840" s="24"/>
    </row>
    <row r="841" spans="4:23" x14ac:dyDescent="0.2">
      <c r="D841" s="24"/>
      <c r="E841" s="24"/>
      <c r="F841" s="66"/>
      <c r="G841" s="67"/>
      <c r="H841" s="24"/>
      <c r="I841" s="24"/>
      <c r="O841" s="3"/>
      <c r="P841" s="23"/>
      <c r="Q841" s="23"/>
      <c r="R841" s="24"/>
      <c r="S841" s="24"/>
      <c r="T841" s="66"/>
      <c r="U841" s="67"/>
      <c r="V841" s="24"/>
      <c r="W841" s="24"/>
    </row>
    <row r="842" spans="4:23" x14ac:dyDescent="0.2">
      <c r="D842" s="24"/>
      <c r="E842" s="24"/>
      <c r="F842" s="66"/>
      <c r="G842" s="67"/>
      <c r="H842" s="24"/>
      <c r="I842" s="24"/>
      <c r="O842" s="3"/>
      <c r="P842" s="23"/>
      <c r="Q842" s="23"/>
      <c r="R842" s="24"/>
      <c r="S842" s="24"/>
      <c r="T842" s="66"/>
      <c r="U842" s="67"/>
      <c r="V842" s="24"/>
      <c r="W842" s="24"/>
    </row>
    <row r="843" spans="4:23" x14ac:dyDescent="0.2">
      <c r="D843" s="24"/>
      <c r="E843" s="24"/>
      <c r="F843" s="66"/>
      <c r="G843" s="67"/>
      <c r="H843" s="24"/>
      <c r="I843" s="24"/>
      <c r="O843" s="3"/>
      <c r="P843" s="23"/>
      <c r="Q843" s="23"/>
      <c r="R843" s="24"/>
      <c r="S843" s="24"/>
      <c r="T843" s="66"/>
      <c r="U843" s="67"/>
      <c r="V843" s="24"/>
      <c r="W843" s="24"/>
    </row>
    <row r="844" spans="4:23" x14ac:dyDescent="0.2">
      <c r="D844" s="24"/>
      <c r="E844" s="24"/>
      <c r="F844" s="66"/>
      <c r="G844" s="67"/>
      <c r="H844" s="24"/>
      <c r="I844" s="24"/>
      <c r="O844" s="3"/>
      <c r="P844" s="23"/>
      <c r="Q844" s="23"/>
      <c r="R844" s="24"/>
      <c r="S844" s="24"/>
      <c r="T844" s="66"/>
      <c r="U844" s="67"/>
      <c r="V844" s="24"/>
      <c r="W844" s="24"/>
    </row>
    <row r="845" spans="4:23" x14ac:dyDescent="0.2">
      <c r="D845" s="24"/>
      <c r="E845" s="24"/>
      <c r="G845" s="70"/>
      <c r="H845" s="24"/>
      <c r="I845" s="24"/>
      <c r="O845" s="3"/>
      <c r="P845" s="23"/>
      <c r="Q845" s="23"/>
      <c r="R845" s="24"/>
      <c r="S845" s="24"/>
      <c r="T845" s="29"/>
      <c r="U845" s="70"/>
      <c r="V845" s="24"/>
      <c r="W845" s="24"/>
    </row>
    <row r="846" spans="4:23" x14ac:dyDescent="0.2">
      <c r="D846" s="24"/>
      <c r="E846" s="24"/>
      <c r="F846" s="66"/>
      <c r="G846" s="67"/>
      <c r="H846" s="24"/>
      <c r="I846" s="24"/>
      <c r="O846" s="3"/>
      <c r="P846" s="23"/>
      <c r="Q846" s="23"/>
      <c r="R846" s="24"/>
      <c r="S846" s="24"/>
      <c r="T846" s="66"/>
      <c r="U846" s="67"/>
      <c r="V846" s="24"/>
      <c r="W846" s="24"/>
    </row>
    <row r="847" spans="4:23" x14ac:dyDescent="0.2">
      <c r="D847" s="24"/>
      <c r="E847" s="24"/>
      <c r="F847" s="66"/>
      <c r="G847" s="67"/>
      <c r="H847" s="24"/>
      <c r="I847" s="24"/>
      <c r="O847" s="3"/>
      <c r="P847" s="23"/>
      <c r="Q847" s="23"/>
      <c r="R847" s="24"/>
      <c r="S847" s="24"/>
      <c r="T847" s="66"/>
      <c r="U847" s="67"/>
      <c r="V847" s="24"/>
      <c r="W847" s="24"/>
    </row>
    <row r="848" spans="4:23" x14ac:dyDescent="0.2">
      <c r="D848" s="24"/>
      <c r="E848" s="24"/>
      <c r="F848" s="66"/>
      <c r="G848" s="67"/>
      <c r="H848" s="24"/>
      <c r="I848" s="24"/>
      <c r="O848" s="3"/>
      <c r="P848" s="23"/>
      <c r="Q848" s="23"/>
      <c r="R848" s="24"/>
      <c r="S848" s="24"/>
      <c r="T848" s="66"/>
      <c r="U848" s="67"/>
      <c r="V848" s="24"/>
      <c r="W848" s="24"/>
    </row>
    <row r="849" spans="4:23" x14ac:dyDescent="0.2">
      <c r="D849" s="24"/>
      <c r="E849" s="24"/>
      <c r="F849" s="66"/>
      <c r="G849" s="67"/>
      <c r="H849" s="24"/>
      <c r="I849" s="24"/>
      <c r="O849" s="3"/>
      <c r="P849" s="23"/>
      <c r="Q849" s="23"/>
      <c r="R849" s="24"/>
      <c r="S849" s="24"/>
      <c r="T849" s="66"/>
      <c r="U849" s="67"/>
      <c r="V849" s="24"/>
      <c r="W849" s="24"/>
    </row>
    <row r="850" spans="4:23" x14ac:dyDescent="0.2">
      <c r="D850" s="24"/>
      <c r="E850" s="24"/>
      <c r="F850" s="66"/>
      <c r="G850" s="67"/>
      <c r="H850" s="24"/>
      <c r="I850" s="24"/>
      <c r="O850" s="3"/>
      <c r="P850" s="23"/>
      <c r="Q850" s="23"/>
      <c r="R850" s="24"/>
      <c r="S850" s="24"/>
      <c r="T850" s="66"/>
      <c r="U850" s="67"/>
      <c r="V850" s="24"/>
      <c r="W850" s="24"/>
    </row>
    <row r="851" spans="4:23" x14ac:dyDescent="0.2">
      <c r="D851" s="24"/>
      <c r="E851" s="24"/>
      <c r="F851" s="66"/>
      <c r="G851" s="67"/>
      <c r="H851" s="24"/>
      <c r="I851" s="24"/>
      <c r="O851" s="3"/>
      <c r="P851" s="23"/>
      <c r="Q851" s="23"/>
      <c r="R851" s="24"/>
      <c r="S851" s="24"/>
      <c r="T851" s="66"/>
      <c r="U851" s="67"/>
      <c r="V851" s="24"/>
      <c r="W851" s="24"/>
    </row>
    <row r="852" spans="4:23" x14ac:dyDescent="0.2">
      <c r="D852" s="24"/>
      <c r="E852" s="24"/>
      <c r="F852" s="66"/>
      <c r="G852" s="67"/>
      <c r="H852" s="24"/>
      <c r="I852" s="24"/>
      <c r="O852" s="3"/>
      <c r="P852" s="23"/>
      <c r="Q852" s="23"/>
      <c r="R852" s="24"/>
      <c r="S852" s="24"/>
      <c r="T852" s="66"/>
      <c r="U852" s="67"/>
      <c r="V852" s="24"/>
      <c r="W852" s="24"/>
    </row>
    <row r="853" spans="4:23" x14ac:dyDescent="0.2">
      <c r="D853" s="24"/>
      <c r="E853" s="24"/>
      <c r="F853" s="66"/>
      <c r="G853" s="67"/>
      <c r="H853" s="24"/>
      <c r="I853" s="24"/>
      <c r="O853" s="3"/>
      <c r="P853" s="23"/>
      <c r="Q853" s="23"/>
      <c r="R853" s="24"/>
      <c r="S853" s="24"/>
      <c r="T853" s="66"/>
      <c r="U853" s="67"/>
      <c r="V853" s="24"/>
      <c r="W853" s="24"/>
    </row>
    <row r="854" spans="4:23" x14ac:dyDescent="0.2">
      <c r="D854" s="24"/>
      <c r="E854" s="24"/>
      <c r="F854" s="66"/>
      <c r="G854" s="67"/>
      <c r="H854" s="24"/>
      <c r="I854" s="24"/>
      <c r="O854" s="3"/>
      <c r="P854" s="23"/>
      <c r="Q854" s="23"/>
      <c r="R854" s="24"/>
      <c r="S854" s="24"/>
      <c r="T854" s="66"/>
      <c r="U854" s="67"/>
      <c r="V854" s="24"/>
      <c r="W854" s="24"/>
    </row>
    <row r="855" spans="4:23" x14ac:dyDescent="0.2">
      <c r="D855" s="24"/>
      <c r="E855" s="24"/>
      <c r="F855" s="66"/>
      <c r="G855" s="67"/>
      <c r="H855" s="24"/>
      <c r="I855" s="24"/>
      <c r="O855" s="3"/>
      <c r="P855" s="23"/>
      <c r="Q855" s="23"/>
      <c r="R855" s="24"/>
      <c r="S855" s="24"/>
      <c r="T855" s="66"/>
      <c r="U855" s="67"/>
      <c r="V855" s="24"/>
      <c r="W855" s="24"/>
    </row>
    <row r="856" spans="4:23" x14ac:dyDescent="0.2">
      <c r="D856" s="24"/>
      <c r="E856" s="24"/>
      <c r="F856" s="66"/>
      <c r="G856" s="67"/>
      <c r="H856" s="24"/>
      <c r="I856" s="24"/>
      <c r="O856" s="3"/>
      <c r="P856" s="23"/>
      <c r="Q856" s="23"/>
      <c r="R856" s="24"/>
      <c r="S856" s="24"/>
      <c r="T856" s="66"/>
      <c r="U856" s="67"/>
      <c r="V856" s="24"/>
      <c r="W856" s="24"/>
    </row>
    <row r="857" spans="4:23" x14ac:dyDescent="0.2">
      <c r="D857" s="24"/>
      <c r="E857" s="24"/>
      <c r="F857" s="66"/>
      <c r="G857" s="67"/>
      <c r="H857" s="24"/>
      <c r="I857" s="24"/>
      <c r="O857" s="3"/>
      <c r="P857" s="23"/>
      <c r="Q857" s="23"/>
      <c r="R857" s="24"/>
      <c r="S857" s="24"/>
      <c r="T857" s="66"/>
      <c r="U857" s="67"/>
      <c r="V857" s="24"/>
      <c r="W857" s="24"/>
    </row>
    <row r="858" spans="4:23" x14ac:dyDescent="0.2">
      <c r="D858" s="24"/>
      <c r="E858" s="24"/>
      <c r="G858" s="70"/>
      <c r="H858" s="24"/>
      <c r="I858" s="24"/>
      <c r="O858" s="3"/>
      <c r="P858" s="23"/>
      <c r="Q858" s="23"/>
      <c r="R858" s="24"/>
      <c r="S858" s="24"/>
      <c r="T858" s="29"/>
      <c r="U858" s="70"/>
      <c r="V858" s="24"/>
      <c r="W858" s="24"/>
    </row>
    <row r="859" spans="4:23" x14ac:dyDescent="0.2">
      <c r="D859" s="24"/>
      <c r="E859" s="24"/>
      <c r="F859" s="66"/>
      <c r="G859" s="67"/>
      <c r="H859" s="24"/>
      <c r="I859" s="24"/>
      <c r="O859" s="3"/>
      <c r="P859" s="23"/>
      <c r="Q859" s="23"/>
      <c r="R859" s="24"/>
      <c r="S859" s="24"/>
      <c r="T859" s="66"/>
      <c r="U859" s="67"/>
      <c r="V859" s="24"/>
      <c r="W859" s="24"/>
    </row>
    <row r="860" spans="4:23" x14ac:dyDescent="0.2">
      <c r="D860" s="24"/>
      <c r="E860" s="24"/>
      <c r="F860" s="66"/>
      <c r="G860" s="67"/>
      <c r="H860" s="24"/>
      <c r="I860" s="24"/>
      <c r="O860" s="3"/>
      <c r="P860" s="23"/>
      <c r="Q860" s="23"/>
      <c r="R860" s="24"/>
      <c r="S860" s="24"/>
      <c r="T860" s="66"/>
      <c r="U860" s="67"/>
      <c r="V860" s="24"/>
      <c r="W860" s="24"/>
    </row>
    <row r="861" spans="4:23" x14ac:dyDescent="0.2">
      <c r="D861" s="24"/>
      <c r="E861" s="24"/>
      <c r="F861" s="66"/>
      <c r="G861" s="67"/>
      <c r="H861" s="24"/>
      <c r="I861" s="24"/>
      <c r="O861" s="3"/>
      <c r="P861" s="23"/>
      <c r="Q861" s="23"/>
      <c r="R861" s="24"/>
      <c r="S861" s="24"/>
      <c r="T861" s="66"/>
      <c r="U861" s="67"/>
      <c r="V861" s="24"/>
      <c r="W861" s="24"/>
    </row>
    <row r="862" spans="4:23" x14ac:dyDescent="0.2">
      <c r="D862" s="24"/>
      <c r="E862" s="24"/>
      <c r="G862" s="70"/>
      <c r="H862" s="24"/>
      <c r="I862" s="24"/>
      <c r="O862" s="3"/>
      <c r="P862" s="23"/>
      <c r="Q862" s="23"/>
      <c r="R862" s="24"/>
      <c r="S862" s="24"/>
      <c r="T862" s="29"/>
      <c r="U862" s="70"/>
      <c r="V862" s="24"/>
      <c r="W862" s="24"/>
    </row>
    <row r="863" spans="4:23" x14ac:dyDescent="0.2">
      <c r="D863" s="24"/>
      <c r="E863" s="24"/>
      <c r="F863" s="66"/>
      <c r="G863" s="67"/>
      <c r="H863" s="24"/>
      <c r="I863" s="24"/>
      <c r="O863" s="3"/>
      <c r="P863" s="23"/>
      <c r="Q863" s="23"/>
      <c r="R863" s="24"/>
      <c r="S863" s="24"/>
      <c r="T863" s="66"/>
      <c r="U863" s="67"/>
      <c r="V863" s="24"/>
      <c r="W863" s="24"/>
    </row>
    <row r="864" spans="4:23" x14ac:dyDescent="0.2">
      <c r="D864" s="24"/>
      <c r="E864" s="24"/>
      <c r="F864" s="66"/>
      <c r="G864" s="67"/>
      <c r="H864" s="24"/>
      <c r="I864" s="24"/>
      <c r="O864" s="3"/>
      <c r="P864" s="23"/>
      <c r="Q864" s="23"/>
      <c r="R864" s="24"/>
      <c r="S864" s="24"/>
      <c r="T864" s="66"/>
      <c r="U864" s="67"/>
      <c r="V864" s="24"/>
      <c r="W864" s="24"/>
    </row>
    <row r="865" spans="4:23" x14ac:dyDescent="0.2">
      <c r="D865" s="24"/>
      <c r="E865" s="24"/>
      <c r="F865" s="66"/>
      <c r="G865" s="67"/>
      <c r="H865" s="24"/>
      <c r="I865" s="24"/>
      <c r="O865" s="3"/>
      <c r="P865" s="23"/>
      <c r="Q865" s="23"/>
      <c r="R865" s="24"/>
      <c r="S865" s="24"/>
      <c r="T865" s="66"/>
      <c r="U865" s="67"/>
      <c r="V865" s="24"/>
      <c r="W865" s="24"/>
    </row>
    <row r="866" spans="4:23" x14ac:dyDescent="0.2">
      <c r="D866" s="24"/>
      <c r="E866" s="24"/>
      <c r="F866" s="66"/>
      <c r="G866" s="67"/>
      <c r="H866" s="24"/>
      <c r="I866" s="24"/>
      <c r="O866" s="3"/>
      <c r="P866" s="23"/>
      <c r="Q866" s="23"/>
      <c r="R866" s="24"/>
      <c r="S866" s="24"/>
      <c r="T866" s="66"/>
      <c r="U866" s="67"/>
      <c r="V866" s="24"/>
      <c r="W866" s="24"/>
    </row>
    <row r="867" spans="4:23" x14ac:dyDescent="0.2">
      <c r="D867" s="24"/>
      <c r="E867" s="24"/>
      <c r="F867" s="66"/>
      <c r="G867" s="67"/>
      <c r="H867" s="24"/>
      <c r="I867" s="24"/>
      <c r="O867" s="3"/>
      <c r="P867" s="23"/>
      <c r="Q867" s="23"/>
      <c r="R867" s="24"/>
      <c r="S867" s="24"/>
      <c r="T867" s="66"/>
      <c r="U867" s="67"/>
      <c r="V867" s="24"/>
      <c r="W867" s="24"/>
    </row>
    <row r="868" spans="4:23" x14ac:dyDescent="0.2">
      <c r="D868" s="24"/>
      <c r="E868" s="24"/>
      <c r="F868" s="66"/>
      <c r="G868" s="67"/>
      <c r="H868" s="24"/>
      <c r="I868" s="24"/>
      <c r="O868" s="3"/>
      <c r="P868" s="23"/>
      <c r="Q868" s="23"/>
      <c r="R868" s="24"/>
      <c r="S868" s="24"/>
      <c r="T868" s="66"/>
      <c r="U868" s="67"/>
      <c r="V868" s="24"/>
      <c r="W868" s="24"/>
    </row>
    <row r="869" spans="4:23" x14ac:dyDescent="0.2">
      <c r="D869" s="24"/>
      <c r="E869" s="24"/>
      <c r="F869" s="66"/>
      <c r="G869" s="67"/>
      <c r="H869" s="24"/>
      <c r="I869" s="24"/>
      <c r="O869" s="3"/>
      <c r="P869" s="23"/>
      <c r="Q869" s="23"/>
      <c r="R869" s="24"/>
      <c r="S869" s="24"/>
      <c r="T869" s="66"/>
      <c r="U869" s="67"/>
      <c r="V869" s="24"/>
      <c r="W869" s="24"/>
    </row>
    <row r="870" spans="4:23" x14ac:dyDescent="0.2">
      <c r="D870" s="24"/>
      <c r="E870" s="24"/>
      <c r="F870" s="66"/>
      <c r="G870" s="67"/>
      <c r="H870" s="24"/>
      <c r="I870" s="24"/>
      <c r="O870" s="3"/>
      <c r="P870" s="23"/>
      <c r="Q870" s="23"/>
      <c r="R870" s="24"/>
      <c r="S870" s="24"/>
      <c r="T870" s="66"/>
      <c r="U870" s="67"/>
      <c r="V870" s="24"/>
      <c r="W870" s="24"/>
    </row>
    <row r="871" spans="4:23" x14ac:dyDescent="0.2">
      <c r="D871" s="24"/>
      <c r="E871" s="24"/>
      <c r="G871" s="70"/>
      <c r="H871" s="24"/>
      <c r="I871" s="24"/>
      <c r="O871" s="3"/>
      <c r="P871" s="23"/>
      <c r="Q871" s="23"/>
      <c r="R871" s="24"/>
      <c r="S871" s="24"/>
      <c r="T871" s="29"/>
      <c r="U871" s="70"/>
      <c r="V871" s="24"/>
      <c r="W871" s="24"/>
    </row>
    <row r="872" spans="4:23" x14ac:dyDescent="0.2">
      <c r="D872" s="24"/>
      <c r="E872" s="24"/>
      <c r="F872" s="66"/>
      <c r="G872" s="67"/>
      <c r="H872" s="24"/>
      <c r="I872" s="24"/>
      <c r="O872" s="3"/>
      <c r="P872" s="23"/>
      <c r="Q872" s="23"/>
      <c r="R872" s="24"/>
      <c r="S872" s="24"/>
      <c r="T872" s="66"/>
      <c r="U872" s="67"/>
      <c r="V872" s="24"/>
      <c r="W872" s="24"/>
    </row>
    <row r="873" spans="4:23" x14ac:dyDescent="0.2">
      <c r="D873" s="24"/>
      <c r="E873" s="24"/>
      <c r="F873" s="24"/>
      <c r="G873" s="68"/>
      <c r="H873" s="24"/>
      <c r="I873" s="24"/>
      <c r="O873" s="3"/>
      <c r="P873" s="23"/>
      <c r="Q873" s="23"/>
      <c r="R873" s="24"/>
      <c r="S873" s="24"/>
      <c r="T873" s="24"/>
      <c r="U873" s="68"/>
      <c r="V873" s="24"/>
      <c r="W873" s="24"/>
    </row>
    <row r="874" spans="4:23" x14ac:dyDescent="0.2">
      <c r="D874" s="29"/>
      <c r="E874" s="29"/>
      <c r="G874" s="70"/>
      <c r="H874" s="29"/>
      <c r="I874" s="29"/>
      <c r="O874" s="3"/>
      <c r="P874" s="23"/>
      <c r="Q874" s="23"/>
      <c r="R874" s="29"/>
      <c r="S874" s="29"/>
      <c r="T874" s="29"/>
      <c r="U874" s="70"/>
      <c r="V874" s="29"/>
      <c r="W874" s="29"/>
    </row>
    <row r="875" spans="4:23" x14ac:dyDescent="0.2">
      <c r="D875" s="24"/>
      <c r="E875" s="24"/>
      <c r="F875" s="66"/>
      <c r="G875" s="67"/>
      <c r="H875" s="24"/>
      <c r="I875" s="24"/>
      <c r="O875" s="3"/>
      <c r="P875" s="23"/>
      <c r="Q875" s="23"/>
      <c r="R875" s="24"/>
      <c r="S875" s="24"/>
      <c r="T875" s="66"/>
      <c r="U875" s="67"/>
      <c r="V875" s="24"/>
      <c r="W875" s="24"/>
    </row>
    <row r="876" spans="4:23" x14ac:dyDescent="0.2">
      <c r="D876" s="24"/>
      <c r="E876" s="24"/>
      <c r="F876" s="73"/>
      <c r="G876" s="74"/>
      <c r="H876" s="24"/>
      <c r="I876" s="24"/>
      <c r="O876" s="3"/>
      <c r="P876" s="23"/>
      <c r="Q876" s="23"/>
      <c r="R876" s="24"/>
      <c r="S876" s="24"/>
      <c r="T876" s="73"/>
      <c r="U876" s="74"/>
      <c r="V876" s="24"/>
      <c r="W876" s="24"/>
    </row>
    <row r="877" spans="4:23" x14ac:dyDescent="0.2">
      <c r="D877" s="24"/>
      <c r="E877" s="24"/>
      <c r="F877" s="66"/>
      <c r="G877" s="67"/>
      <c r="H877" s="24"/>
      <c r="I877" s="24"/>
      <c r="O877" s="3"/>
      <c r="P877" s="23"/>
      <c r="Q877" s="23"/>
      <c r="R877" s="24"/>
      <c r="S877" s="24"/>
      <c r="T877" s="66"/>
      <c r="U877" s="67"/>
      <c r="V877" s="24"/>
      <c r="W877" s="24"/>
    </row>
    <row r="878" spans="4:23" x14ac:dyDescent="0.2">
      <c r="D878" s="24"/>
      <c r="E878" s="24"/>
      <c r="F878" s="66"/>
      <c r="G878" s="67"/>
      <c r="H878" s="24"/>
      <c r="I878" s="24"/>
      <c r="O878" s="3"/>
      <c r="P878" s="23"/>
      <c r="Q878" s="23"/>
      <c r="R878" s="24"/>
      <c r="S878" s="24"/>
      <c r="T878" s="66"/>
      <c r="U878" s="67"/>
      <c r="V878" s="24"/>
      <c r="W878" s="24"/>
    </row>
    <row r="879" spans="4:23" x14ac:dyDescent="0.2">
      <c r="D879" s="24"/>
      <c r="E879" s="24"/>
      <c r="F879" s="66"/>
      <c r="G879" s="67"/>
      <c r="H879" s="24"/>
      <c r="I879" s="24"/>
      <c r="O879" s="3"/>
      <c r="P879" s="23"/>
      <c r="Q879" s="23"/>
      <c r="R879" s="24"/>
      <c r="S879" s="24"/>
      <c r="T879" s="66"/>
      <c r="U879" s="67"/>
      <c r="V879" s="24"/>
      <c r="W879" s="24"/>
    </row>
    <row r="880" spans="4:23" x14ac:dyDescent="0.2">
      <c r="D880" s="24"/>
      <c r="E880" s="24"/>
      <c r="F880" s="66"/>
      <c r="G880" s="67"/>
      <c r="H880" s="24"/>
      <c r="I880" s="24"/>
      <c r="O880" s="3"/>
      <c r="P880" s="23"/>
      <c r="Q880" s="23"/>
      <c r="R880" s="24"/>
      <c r="S880" s="24"/>
      <c r="T880" s="66"/>
      <c r="U880" s="67"/>
      <c r="V880" s="24"/>
      <c r="W880" s="24"/>
    </row>
    <row r="881" spans="4:23" x14ac:dyDescent="0.2">
      <c r="D881" s="29"/>
      <c r="E881" s="29"/>
      <c r="F881" s="66"/>
      <c r="G881" s="67"/>
      <c r="H881" s="29"/>
      <c r="I881" s="29"/>
      <c r="O881" s="3"/>
      <c r="P881" s="23"/>
      <c r="Q881" s="23"/>
      <c r="R881" s="29"/>
      <c r="S881" s="29"/>
      <c r="T881" s="66"/>
      <c r="U881" s="67"/>
      <c r="V881" s="29"/>
      <c r="W881" s="29"/>
    </row>
    <row r="882" spans="4:23" x14ac:dyDescent="0.2">
      <c r="D882" s="24"/>
      <c r="E882" s="24"/>
      <c r="F882" s="66"/>
      <c r="G882" s="67"/>
      <c r="H882" s="24"/>
      <c r="I882" s="24"/>
      <c r="O882" s="3"/>
      <c r="P882" s="23"/>
      <c r="Q882" s="23"/>
      <c r="R882" s="24"/>
      <c r="S882" s="24"/>
      <c r="T882" s="66"/>
      <c r="U882" s="67"/>
      <c r="V882" s="24"/>
      <c r="W882" s="24"/>
    </row>
    <row r="883" spans="4:23" x14ac:dyDescent="0.2">
      <c r="D883" s="24"/>
      <c r="E883" s="24"/>
      <c r="F883" s="66"/>
      <c r="G883" s="67"/>
      <c r="H883" s="24"/>
      <c r="I883" s="24"/>
      <c r="O883" s="3"/>
      <c r="P883" s="23"/>
      <c r="Q883" s="23"/>
      <c r="R883" s="24"/>
      <c r="S883" s="24"/>
      <c r="T883" s="66"/>
      <c r="U883" s="67"/>
      <c r="V883" s="24"/>
      <c r="W883" s="24"/>
    </row>
    <row r="884" spans="4:23" x14ac:dyDescent="0.2">
      <c r="D884" s="24"/>
      <c r="E884" s="24"/>
      <c r="F884" s="66"/>
      <c r="G884" s="67"/>
      <c r="H884" s="24"/>
      <c r="I884" s="24"/>
      <c r="O884" s="3"/>
      <c r="P884" s="23"/>
      <c r="Q884" s="23"/>
      <c r="R884" s="24"/>
      <c r="S884" s="24"/>
      <c r="T884" s="66"/>
      <c r="U884" s="67"/>
      <c r="V884" s="24"/>
      <c r="W884" s="24"/>
    </row>
    <row r="885" spans="4:23" x14ac:dyDescent="0.2">
      <c r="D885" s="24"/>
      <c r="E885" s="24"/>
      <c r="F885" s="66"/>
      <c r="G885" s="67"/>
      <c r="H885" s="24"/>
      <c r="I885" s="24"/>
      <c r="O885" s="3"/>
      <c r="P885" s="23"/>
      <c r="Q885" s="23"/>
      <c r="R885" s="24"/>
      <c r="S885" s="24"/>
      <c r="T885" s="66"/>
      <c r="U885" s="67"/>
      <c r="V885" s="24"/>
      <c r="W885" s="24"/>
    </row>
    <row r="886" spans="4:23" x14ac:dyDescent="0.2">
      <c r="D886" s="24"/>
      <c r="E886" s="24"/>
      <c r="F886" s="66"/>
      <c r="G886" s="67"/>
      <c r="H886" s="24"/>
      <c r="I886" s="24"/>
      <c r="O886" s="3"/>
      <c r="P886" s="23"/>
      <c r="Q886" s="23"/>
      <c r="R886" s="24"/>
      <c r="S886" s="24"/>
      <c r="T886" s="66"/>
      <c r="U886" s="67"/>
      <c r="V886" s="24"/>
      <c r="W886" s="24"/>
    </row>
    <row r="887" spans="4:23" x14ac:dyDescent="0.2">
      <c r="D887" s="24"/>
      <c r="E887" s="24"/>
      <c r="F887" s="66"/>
      <c r="G887" s="67"/>
      <c r="H887" s="24"/>
      <c r="I887" s="24"/>
      <c r="O887" s="3"/>
      <c r="P887" s="23"/>
      <c r="Q887" s="23"/>
      <c r="R887" s="24"/>
      <c r="S887" s="24"/>
      <c r="T887" s="66"/>
      <c r="U887" s="67"/>
      <c r="V887" s="24"/>
      <c r="W887" s="24"/>
    </row>
    <row r="888" spans="4:23" x14ac:dyDescent="0.2">
      <c r="D888" s="24"/>
      <c r="E888" s="24"/>
      <c r="F888" s="66"/>
      <c r="G888" s="67"/>
      <c r="H888" s="24"/>
      <c r="I888" s="24"/>
      <c r="O888" s="3"/>
      <c r="P888" s="23"/>
      <c r="Q888" s="23"/>
      <c r="R888" s="24"/>
      <c r="S888" s="24"/>
      <c r="T888" s="66"/>
      <c r="U888" s="67"/>
      <c r="V888" s="24"/>
      <c r="W888" s="24"/>
    </row>
    <row r="889" spans="4:23" x14ac:dyDescent="0.2">
      <c r="D889" s="24"/>
      <c r="E889" s="24"/>
      <c r="F889" s="66"/>
      <c r="G889" s="67"/>
      <c r="H889" s="24"/>
      <c r="I889" s="24"/>
      <c r="O889" s="3"/>
      <c r="P889" s="23"/>
      <c r="Q889" s="23"/>
      <c r="R889" s="24"/>
      <c r="S889" s="24"/>
      <c r="T889" s="66"/>
      <c r="U889" s="67"/>
      <c r="V889" s="24"/>
      <c r="W889" s="24"/>
    </row>
    <row r="890" spans="4:23" x14ac:dyDescent="0.2">
      <c r="D890" s="24"/>
      <c r="E890" s="24"/>
      <c r="F890" s="66"/>
      <c r="G890" s="67"/>
      <c r="H890" s="24"/>
      <c r="I890" s="24"/>
      <c r="O890" s="3"/>
      <c r="P890" s="23"/>
      <c r="Q890" s="23"/>
      <c r="R890" s="24"/>
      <c r="S890" s="24"/>
      <c r="T890" s="66"/>
      <c r="U890" s="67"/>
      <c r="V890" s="24"/>
      <c r="W890" s="24"/>
    </row>
    <row r="891" spans="4:23" x14ac:dyDescent="0.2">
      <c r="D891" s="24"/>
      <c r="E891" s="24"/>
      <c r="F891" s="66"/>
      <c r="G891" s="67"/>
      <c r="H891" s="24"/>
      <c r="I891" s="24"/>
      <c r="O891" s="3"/>
      <c r="P891" s="23"/>
      <c r="Q891" s="23"/>
      <c r="R891" s="24"/>
      <c r="S891" s="24"/>
      <c r="T891" s="66"/>
      <c r="U891" s="67"/>
      <c r="V891" s="24"/>
      <c r="W891" s="24"/>
    </row>
    <row r="892" spans="4:23" x14ac:dyDescent="0.2">
      <c r="D892" s="24"/>
      <c r="E892" s="24"/>
      <c r="F892" s="66"/>
      <c r="G892" s="67"/>
      <c r="H892" s="24"/>
      <c r="I892" s="24"/>
      <c r="O892" s="3"/>
      <c r="P892" s="23"/>
      <c r="Q892" s="23"/>
      <c r="R892" s="24"/>
      <c r="S892" s="24"/>
      <c r="T892" s="66"/>
      <c r="U892" s="67"/>
      <c r="V892" s="24"/>
      <c r="W892" s="24"/>
    </row>
    <row r="893" spans="4:23" x14ac:dyDescent="0.2">
      <c r="D893" s="24"/>
      <c r="E893" s="24"/>
      <c r="F893" s="66"/>
      <c r="G893" s="67"/>
      <c r="H893" s="24"/>
      <c r="I893" s="24"/>
      <c r="O893" s="3"/>
      <c r="P893" s="23"/>
      <c r="Q893" s="23"/>
      <c r="R893" s="24"/>
      <c r="S893" s="24"/>
      <c r="T893" s="66"/>
      <c r="U893" s="67"/>
      <c r="V893" s="24"/>
      <c r="W893" s="24"/>
    </row>
    <row r="894" spans="4:23" x14ac:dyDescent="0.2">
      <c r="D894" s="24"/>
      <c r="E894" s="24"/>
      <c r="F894" s="66"/>
      <c r="G894" s="67"/>
      <c r="H894" s="24"/>
      <c r="I894" s="24"/>
      <c r="O894" s="3"/>
      <c r="P894" s="23"/>
      <c r="Q894" s="23"/>
      <c r="R894" s="24"/>
      <c r="S894" s="24"/>
      <c r="T894" s="66"/>
      <c r="U894" s="67"/>
      <c r="V894" s="24"/>
      <c r="W894" s="24"/>
    </row>
    <row r="895" spans="4:23" x14ac:dyDescent="0.2">
      <c r="D895" s="24"/>
      <c r="E895" s="24"/>
      <c r="F895" s="24"/>
      <c r="G895" s="68"/>
      <c r="H895" s="24"/>
      <c r="I895" s="24"/>
      <c r="O895" s="3"/>
      <c r="P895" s="23"/>
      <c r="Q895" s="23"/>
      <c r="R895" s="24"/>
      <c r="S895" s="24"/>
      <c r="T895" s="24"/>
      <c r="U895" s="68"/>
      <c r="V895" s="24"/>
      <c r="W895" s="24"/>
    </row>
    <row r="896" spans="4:23" x14ac:dyDescent="0.2">
      <c r="D896" s="24"/>
      <c r="E896" s="24"/>
      <c r="F896" s="66"/>
      <c r="G896" s="67"/>
      <c r="H896" s="24"/>
      <c r="I896" s="24"/>
      <c r="O896" s="3"/>
      <c r="P896" s="23"/>
      <c r="Q896" s="23"/>
      <c r="R896" s="24"/>
      <c r="S896" s="24"/>
      <c r="T896" s="66"/>
      <c r="U896" s="67"/>
      <c r="V896" s="24"/>
      <c r="W896" s="24"/>
    </row>
    <row r="897" spans="4:23" x14ac:dyDescent="0.2">
      <c r="D897" s="24"/>
      <c r="E897" s="24"/>
      <c r="F897" s="66"/>
      <c r="G897" s="67"/>
      <c r="H897" s="24"/>
      <c r="I897" s="24"/>
      <c r="O897" s="3"/>
      <c r="P897" s="23"/>
      <c r="Q897" s="23"/>
      <c r="R897" s="24"/>
      <c r="S897" s="24"/>
      <c r="T897" s="66"/>
      <c r="U897" s="67"/>
      <c r="V897" s="24"/>
      <c r="W897" s="24"/>
    </row>
    <row r="898" spans="4:23" x14ac:dyDescent="0.2">
      <c r="D898" s="24"/>
      <c r="E898" s="24"/>
      <c r="F898" s="66"/>
      <c r="G898" s="67"/>
      <c r="H898" s="24"/>
      <c r="I898" s="24"/>
      <c r="O898" s="3"/>
      <c r="P898" s="23"/>
      <c r="Q898" s="23"/>
      <c r="R898" s="24"/>
      <c r="S898" s="24"/>
      <c r="T898" s="66"/>
      <c r="U898" s="67"/>
      <c r="V898" s="24"/>
      <c r="W898" s="24"/>
    </row>
    <row r="899" spans="4:23" x14ac:dyDescent="0.2">
      <c r="D899" s="24"/>
      <c r="E899" s="24"/>
      <c r="F899" s="66"/>
      <c r="G899" s="67"/>
      <c r="H899" s="24"/>
      <c r="I899" s="24"/>
      <c r="O899" s="3"/>
      <c r="P899" s="23"/>
      <c r="Q899" s="23"/>
      <c r="R899" s="24"/>
      <c r="S899" s="24"/>
      <c r="T899" s="66"/>
      <c r="U899" s="67"/>
      <c r="V899" s="24"/>
      <c r="W899" s="24"/>
    </row>
    <row r="900" spans="4:23" x14ac:dyDescent="0.2">
      <c r="D900" s="24"/>
      <c r="E900" s="24"/>
      <c r="F900" s="66"/>
      <c r="G900" s="67"/>
      <c r="H900" s="24"/>
      <c r="I900" s="24"/>
      <c r="O900" s="3"/>
      <c r="P900" s="23"/>
      <c r="Q900" s="23"/>
      <c r="R900" s="24"/>
      <c r="S900" s="24"/>
      <c r="T900" s="66"/>
      <c r="U900" s="67"/>
      <c r="V900" s="24"/>
      <c r="W900" s="24"/>
    </row>
    <row r="901" spans="4:23" x14ac:dyDescent="0.2">
      <c r="D901" s="24"/>
      <c r="E901" s="24"/>
      <c r="F901" s="66"/>
      <c r="G901" s="67"/>
      <c r="H901" s="24"/>
      <c r="I901" s="24"/>
      <c r="O901" s="3"/>
      <c r="P901" s="23"/>
      <c r="Q901" s="23"/>
      <c r="R901" s="24"/>
      <c r="S901" s="24"/>
      <c r="T901" s="66"/>
      <c r="U901" s="67"/>
      <c r="V901" s="24"/>
      <c r="W901" s="24"/>
    </row>
    <row r="902" spans="4:23" x14ac:dyDescent="0.2">
      <c r="D902" s="24"/>
      <c r="E902" s="24"/>
      <c r="F902" s="66"/>
      <c r="G902" s="67"/>
      <c r="H902" s="24"/>
      <c r="I902" s="24"/>
      <c r="O902" s="3"/>
      <c r="P902" s="23"/>
      <c r="Q902" s="23"/>
      <c r="R902" s="24"/>
      <c r="S902" s="24"/>
      <c r="T902" s="66"/>
      <c r="U902" s="67"/>
      <c r="V902" s="24"/>
      <c r="W902" s="24"/>
    </row>
    <row r="903" spans="4:23" x14ac:dyDescent="0.2">
      <c r="D903" s="24"/>
      <c r="E903" s="24"/>
      <c r="F903" s="66"/>
      <c r="G903" s="67"/>
      <c r="H903" s="24"/>
      <c r="I903" s="24"/>
      <c r="O903" s="3"/>
      <c r="P903" s="23"/>
      <c r="Q903" s="23"/>
      <c r="R903" s="24"/>
      <c r="S903" s="24"/>
      <c r="T903" s="66"/>
      <c r="U903" s="67"/>
      <c r="V903" s="24"/>
      <c r="W903" s="24"/>
    </row>
    <row r="904" spans="4:23" x14ac:dyDescent="0.2">
      <c r="D904" s="24"/>
      <c r="E904" s="24"/>
      <c r="F904" s="24"/>
      <c r="G904" s="68"/>
      <c r="H904" s="24"/>
      <c r="I904" s="24"/>
      <c r="O904" s="3"/>
      <c r="P904" s="23"/>
      <c r="Q904" s="23"/>
      <c r="R904" s="24"/>
      <c r="S904" s="24"/>
      <c r="T904" s="24"/>
      <c r="U904" s="68"/>
      <c r="V904" s="24"/>
      <c r="W904" s="24"/>
    </row>
    <row r="905" spans="4:23" x14ac:dyDescent="0.2">
      <c r="D905" s="24"/>
      <c r="E905" s="24"/>
      <c r="F905" s="66"/>
      <c r="G905" s="67"/>
      <c r="H905" s="24"/>
      <c r="I905" s="24"/>
      <c r="O905" s="3"/>
      <c r="P905" s="23"/>
      <c r="Q905" s="23"/>
      <c r="R905" s="24"/>
      <c r="S905" s="24"/>
      <c r="T905" s="66"/>
      <c r="U905" s="67"/>
      <c r="V905" s="24"/>
      <c r="W905" s="24"/>
    </row>
    <row r="906" spans="4:23" x14ac:dyDescent="0.2">
      <c r="D906" s="24"/>
      <c r="E906" s="24"/>
      <c r="F906" s="66"/>
      <c r="G906" s="67"/>
      <c r="H906" s="24"/>
      <c r="I906" s="24"/>
      <c r="O906" s="3"/>
      <c r="P906" s="23"/>
      <c r="Q906" s="23"/>
      <c r="R906" s="24"/>
      <c r="S906" s="24"/>
      <c r="T906" s="66"/>
      <c r="U906" s="67"/>
      <c r="V906" s="24"/>
      <c r="W906" s="24"/>
    </row>
    <row r="907" spans="4:23" x14ac:dyDescent="0.2">
      <c r="D907" s="24"/>
      <c r="E907" s="24"/>
      <c r="F907" s="66"/>
      <c r="G907" s="67"/>
      <c r="H907" s="24"/>
      <c r="I907" s="24"/>
      <c r="O907" s="3"/>
      <c r="P907" s="23"/>
      <c r="Q907" s="23"/>
      <c r="R907" s="24"/>
      <c r="S907" s="24"/>
      <c r="T907" s="66"/>
      <c r="U907" s="67"/>
      <c r="V907" s="24"/>
      <c r="W907" s="24"/>
    </row>
    <row r="908" spans="4:23" x14ac:dyDescent="0.2">
      <c r="D908" s="24"/>
      <c r="E908" s="24"/>
      <c r="F908" s="66"/>
      <c r="G908" s="67"/>
      <c r="H908" s="24"/>
      <c r="I908" s="24"/>
      <c r="O908" s="3"/>
      <c r="P908" s="23"/>
      <c r="Q908" s="23"/>
      <c r="R908" s="24"/>
      <c r="S908" s="24"/>
      <c r="T908" s="66"/>
      <c r="U908" s="67"/>
      <c r="V908" s="24"/>
      <c r="W908" s="24"/>
    </row>
    <row r="909" spans="4:23" x14ac:dyDescent="0.2">
      <c r="D909" s="24"/>
      <c r="E909" s="24"/>
      <c r="F909" s="66"/>
      <c r="G909" s="67"/>
      <c r="H909" s="24"/>
      <c r="I909" s="24"/>
      <c r="O909" s="3"/>
      <c r="P909" s="23"/>
      <c r="Q909" s="23"/>
      <c r="R909" s="24"/>
      <c r="S909" s="24"/>
      <c r="T909" s="66"/>
      <c r="U909" s="67"/>
      <c r="V909" s="24"/>
      <c r="W909" s="24"/>
    </row>
    <row r="910" spans="4:23" x14ac:dyDescent="0.2">
      <c r="D910" s="24"/>
      <c r="E910" s="24"/>
      <c r="F910" s="66"/>
      <c r="G910" s="67"/>
      <c r="H910" s="24"/>
      <c r="I910" s="24"/>
      <c r="O910" s="3"/>
      <c r="P910" s="23"/>
      <c r="Q910" s="23"/>
      <c r="R910" s="24"/>
      <c r="S910" s="24"/>
      <c r="T910" s="66"/>
      <c r="U910" s="67"/>
      <c r="V910" s="24"/>
      <c r="W910" s="24"/>
    </row>
    <row r="911" spans="4:23" x14ac:dyDescent="0.2">
      <c r="D911" s="24"/>
      <c r="E911" s="24"/>
      <c r="F911" s="66"/>
      <c r="G911" s="67"/>
      <c r="H911" s="24"/>
      <c r="I911" s="24"/>
      <c r="O911" s="3"/>
      <c r="P911" s="23"/>
      <c r="Q911" s="23"/>
      <c r="R911" s="24"/>
      <c r="S911" s="24"/>
      <c r="T911" s="66"/>
      <c r="U911" s="67"/>
      <c r="V911" s="24"/>
      <c r="W911" s="24"/>
    </row>
    <row r="912" spans="4:23" x14ac:dyDescent="0.2">
      <c r="D912" s="24"/>
      <c r="E912" s="24"/>
      <c r="F912" s="66"/>
      <c r="G912" s="67"/>
      <c r="H912" s="24"/>
      <c r="I912" s="24"/>
      <c r="O912" s="3"/>
      <c r="P912" s="23"/>
      <c r="Q912" s="23"/>
      <c r="R912" s="24"/>
      <c r="S912" s="24"/>
      <c r="T912" s="66"/>
      <c r="U912" s="67"/>
      <c r="V912" s="24"/>
      <c r="W912" s="24"/>
    </row>
    <row r="913" spans="4:23" x14ac:dyDescent="0.2">
      <c r="D913" s="24"/>
      <c r="E913" s="24"/>
      <c r="F913" s="66"/>
      <c r="G913" s="67"/>
      <c r="H913" s="24"/>
      <c r="I913" s="24"/>
      <c r="O913" s="3"/>
      <c r="P913" s="23"/>
      <c r="Q913" s="23"/>
      <c r="R913" s="24"/>
      <c r="S913" s="24"/>
      <c r="T913" s="66"/>
      <c r="U913" s="67"/>
      <c r="V913" s="24"/>
      <c r="W913" s="24"/>
    </row>
    <row r="914" spans="4:23" x14ac:dyDescent="0.2">
      <c r="D914" s="24"/>
      <c r="E914" s="24"/>
      <c r="F914" s="66"/>
      <c r="G914" s="67"/>
      <c r="H914" s="24"/>
      <c r="I914" s="24"/>
      <c r="O914" s="3"/>
      <c r="P914" s="23"/>
      <c r="Q914" s="23"/>
      <c r="R914" s="24"/>
      <c r="S914" s="24"/>
      <c r="T914" s="66"/>
      <c r="U914" s="67"/>
      <c r="V914" s="24"/>
      <c r="W914" s="24"/>
    </row>
    <row r="915" spans="4:23" x14ac:dyDescent="0.2">
      <c r="D915" s="24"/>
      <c r="E915" s="24"/>
      <c r="F915" s="66"/>
      <c r="G915" s="67"/>
      <c r="H915" s="24"/>
      <c r="I915" s="24"/>
      <c r="O915" s="3"/>
      <c r="P915" s="23"/>
      <c r="Q915" s="23"/>
      <c r="R915" s="24"/>
      <c r="S915" s="24"/>
      <c r="T915" s="66"/>
      <c r="U915" s="67"/>
      <c r="V915" s="24"/>
      <c r="W915" s="24"/>
    </row>
    <row r="916" spans="4:23" x14ac:dyDescent="0.2">
      <c r="D916" s="24"/>
      <c r="E916" s="24"/>
      <c r="F916" s="66"/>
      <c r="G916" s="67"/>
      <c r="H916" s="24"/>
      <c r="I916" s="24"/>
      <c r="O916" s="3"/>
      <c r="P916" s="23"/>
      <c r="Q916" s="23"/>
      <c r="R916" s="24"/>
      <c r="S916" s="24"/>
      <c r="T916" s="66"/>
      <c r="U916" s="67"/>
      <c r="V916" s="24"/>
      <c r="W916" s="24"/>
    </row>
    <row r="917" spans="4:23" x14ac:dyDescent="0.2">
      <c r="D917" s="24"/>
      <c r="E917" s="24"/>
      <c r="F917" s="66"/>
      <c r="G917" s="67"/>
      <c r="H917" s="24"/>
      <c r="I917" s="24"/>
      <c r="O917" s="3"/>
      <c r="P917" s="23"/>
      <c r="Q917" s="23"/>
      <c r="R917" s="24"/>
      <c r="S917" s="24"/>
      <c r="T917" s="66"/>
      <c r="U917" s="67"/>
      <c r="V917" s="24"/>
      <c r="W917" s="24"/>
    </row>
    <row r="918" spans="4:23" x14ac:dyDescent="0.2">
      <c r="D918" s="24"/>
      <c r="E918" s="24"/>
      <c r="F918" s="66"/>
      <c r="G918" s="67"/>
      <c r="H918" s="24"/>
      <c r="I918" s="24"/>
      <c r="O918" s="3"/>
      <c r="P918" s="23"/>
      <c r="Q918" s="23"/>
      <c r="R918" s="24"/>
      <c r="S918" s="24"/>
      <c r="T918" s="66"/>
      <c r="U918" s="67"/>
      <c r="V918" s="24"/>
      <c r="W918" s="24"/>
    </row>
    <row r="919" spans="4:23" x14ac:dyDescent="0.2">
      <c r="D919" s="24"/>
      <c r="E919" s="24"/>
      <c r="F919" s="66"/>
      <c r="G919" s="67"/>
      <c r="H919" s="24"/>
      <c r="I919" s="24"/>
      <c r="O919" s="3"/>
      <c r="P919" s="23"/>
      <c r="Q919" s="23"/>
      <c r="R919" s="24"/>
      <c r="S919" s="24"/>
      <c r="T919" s="66"/>
      <c r="U919" s="67"/>
      <c r="V919" s="24"/>
      <c r="W919" s="24"/>
    </row>
    <row r="920" spans="4:23" x14ac:dyDescent="0.2">
      <c r="D920" s="24"/>
      <c r="E920" s="24"/>
      <c r="F920" s="66"/>
      <c r="G920" s="67"/>
      <c r="H920" s="24"/>
      <c r="I920" s="24"/>
      <c r="O920" s="3"/>
      <c r="P920" s="23"/>
      <c r="Q920" s="23"/>
      <c r="R920" s="24"/>
      <c r="S920" s="24"/>
      <c r="T920" s="66"/>
      <c r="U920" s="67"/>
      <c r="V920" s="24"/>
      <c r="W920" s="24"/>
    </row>
    <row r="921" spans="4:23" x14ac:dyDescent="0.2">
      <c r="D921" s="24"/>
      <c r="E921" s="24"/>
      <c r="F921" s="66"/>
      <c r="G921" s="67"/>
      <c r="H921" s="24"/>
      <c r="I921" s="24"/>
      <c r="O921" s="3"/>
      <c r="P921" s="23"/>
      <c r="Q921" s="23"/>
      <c r="R921" s="24"/>
      <c r="S921" s="24"/>
      <c r="T921" s="66"/>
      <c r="U921" s="67"/>
      <c r="V921" s="24"/>
      <c r="W921" s="24"/>
    </row>
    <row r="922" spans="4:23" x14ac:dyDescent="0.2">
      <c r="D922" s="24"/>
      <c r="E922" s="24"/>
      <c r="F922" s="66"/>
      <c r="G922" s="67"/>
      <c r="H922" s="24"/>
      <c r="I922" s="24"/>
      <c r="O922" s="3"/>
      <c r="P922" s="23"/>
      <c r="Q922" s="23"/>
      <c r="R922" s="24"/>
      <c r="S922" s="24"/>
      <c r="T922" s="66"/>
      <c r="U922" s="67"/>
      <c r="V922" s="24"/>
      <c r="W922" s="24"/>
    </row>
    <row r="923" spans="4:23" x14ac:dyDescent="0.2">
      <c r="D923" s="24"/>
      <c r="E923" s="24"/>
      <c r="F923" s="66"/>
      <c r="G923" s="67"/>
      <c r="H923" s="24"/>
      <c r="I923" s="24"/>
      <c r="O923" s="3"/>
      <c r="P923" s="23"/>
      <c r="Q923" s="23"/>
      <c r="R923" s="24"/>
      <c r="S923" s="24"/>
      <c r="T923" s="66"/>
      <c r="U923" s="67"/>
      <c r="V923" s="24"/>
      <c r="W923" s="24"/>
    </row>
    <row r="924" spans="4:23" x14ac:dyDescent="0.2">
      <c r="D924" s="24"/>
      <c r="E924" s="24"/>
      <c r="F924" s="66"/>
      <c r="G924" s="67"/>
      <c r="H924" s="24"/>
      <c r="I924" s="24"/>
      <c r="O924" s="3"/>
      <c r="P924" s="23"/>
      <c r="Q924" s="23"/>
      <c r="R924" s="24"/>
      <c r="S924" s="24"/>
      <c r="T924" s="66"/>
      <c r="U924" s="67"/>
      <c r="V924" s="24"/>
      <c r="W924" s="24"/>
    </row>
    <row r="925" spans="4:23" x14ac:dyDescent="0.2">
      <c r="D925" s="24"/>
      <c r="E925" s="24"/>
      <c r="F925" s="66"/>
      <c r="G925" s="67"/>
      <c r="H925" s="24"/>
      <c r="I925" s="24"/>
      <c r="O925" s="3"/>
      <c r="P925" s="23"/>
      <c r="Q925" s="23"/>
      <c r="R925" s="24"/>
      <c r="S925" s="24"/>
      <c r="T925" s="66"/>
      <c r="U925" s="67"/>
      <c r="V925" s="24"/>
      <c r="W925" s="24"/>
    </row>
    <row r="926" spans="4:23" x14ac:dyDescent="0.2">
      <c r="D926" s="24"/>
      <c r="E926" s="24"/>
      <c r="G926" s="70"/>
      <c r="H926" s="24"/>
      <c r="I926" s="24"/>
      <c r="O926" s="3"/>
      <c r="P926" s="23"/>
      <c r="Q926" s="23"/>
      <c r="R926" s="24"/>
      <c r="S926" s="24"/>
      <c r="T926" s="29"/>
      <c r="U926" s="70"/>
      <c r="V926" s="24"/>
      <c r="W926" s="24"/>
    </row>
    <row r="927" spans="4:23" x14ac:dyDescent="0.2">
      <c r="D927" s="24"/>
      <c r="E927" s="24"/>
      <c r="F927" s="66"/>
      <c r="G927" s="67"/>
      <c r="H927" s="24"/>
      <c r="I927" s="24"/>
      <c r="O927" s="3"/>
      <c r="P927" s="23"/>
      <c r="Q927" s="23"/>
      <c r="R927" s="24"/>
      <c r="S927" s="24"/>
      <c r="T927" s="66"/>
      <c r="U927" s="67"/>
      <c r="V927" s="24"/>
      <c r="W927" s="24"/>
    </row>
    <row r="928" spans="4:23" x14ac:dyDescent="0.2">
      <c r="D928" s="24"/>
      <c r="E928" s="24"/>
      <c r="G928" s="70"/>
      <c r="H928" s="24"/>
      <c r="I928" s="24"/>
      <c r="O928" s="3"/>
      <c r="P928" s="23"/>
      <c r="Q928" s="23"/>
      <c r="R928" s="24"/>
      <c r="S928" s="24"/>
      <c r="T928" s="29"/>
      <c r="U928" s="70"/>
      <c r="V928" s="24"/>
      <c r="W928" s="24"/>
    </row>
    <row r="929" spans="4:23" x14ac:dyDescent="0.2">
      <c r="D929" s="24"/>
      <c r="E929" s="24"/>
      <c r="F929" s="66"/>
      <c r="G929" s="67"/>
      <c r="H929" s="24"/>
      <c r="I929" s="24"/>
      <c r="O929" s="3"/>
      <c r="P929" s="23"/>
      <c r="Q929" s="23"/>
      <c r="R929" s="24"/>
      <c r="S929" s="24"/>
      <c r="T929" s="66"/>
      <c r="U929" s="67"/>
      <c r="V929" s="24"/>
      <c r="W929" s="24"/>
    </row>
    <row r="930" spans="4:23" x14ac:dyDescent="0.2">
      <c r="D930" s="24"/>
      <c r="E930" s="24"/>
      <c r="F930" s="66"/>
      <c r="G930" s="67"/>
      <c r="H930" s="24"/>
      <c r="I930" s="24"/>
      <c r="O930" s="3"/>
      <c r="P930" s="23"/>
      <c r="Q930" s="23"/>
      <c r="R930" s="24"/>
      <c r="S930" s="24"/>
      <c r="T930" s="66"/>
      <c r="U930" s="67"/>
      <c r="V930" s="24"/>
      <c r="W930" s="24"/>
    </row>
    <row r="931" spans="4:23" x14ac:dyDescent="0.2">
      <c r="D931" s="24"/>
      <c r="E931" s="24"/>
      <c r="F931" s="66"/>
      <c r="G931" s="67"/>
      <c r="H931" s="24"/>
      <c r="I931" s="24"/>
      <c r="O931" s="3"/>
      <c r="P931" s="23"/>
      <c r="Q931" s="23"/>
      <c r="R931" s="24"/>
      <c r="S931" s="24"/>
      <c r="T931" s="66"/>
      <c r="U931" s="67"/>
      <c r="V931" s="24"/>
      <c r="W931" s="24"/>
    </row>
    <row r="932" spans="4:23" x14ac:dyDescent="0.2">
      <c r="D932" s="24"/>
      <c r="E932" s="24"/>
      <c r="F932" s="66"/>
      <c r="G932" s="67"/>
      <c r="H932" s="24"/>
      <c r="I932" s="24"/>
      <c r="O932" s="3"/>
      <c r="P932" s="23"/>
      <c r="Q932" s="23"/>
      <c r="R932" s="24"/>
      <c r="S932" s="24"/>
      <c r="T932" s="66"/>
      <c r="U932" s="67"/>
      <c r="V932" s="24"/>
      <c r="W932" s="24"/>
    </row>
    <row r="933" spans="4:23" x14ac:dyDescent="0.2">
      <c r="D933" s="24"/>
      <c r="E933" s="24"/>
      <c r="F933" s="66"/>
      <c r="G933" s="67"/>
      <c r="H933" s="24"/>
      <c r="I933" s="24"/>
      <c r="O933" s="3"/>
      <c r="P933" s="23"/>
      <c r="Q933" s="23"/>
      <c r="R933" s="24"/>
      <c r="S933" s="24"/>
      <c r="T933" s="66"/>
      <c r="U933" s="67"/>
      <c r="V933" s="24"/>
      <c r="W933" s="24"/>
    </row>
    <row r="934" spans="4:23" x14ac:dyDescent="0.2">
      <c r="D934" s="24"/>
      <c r="E934" s="24"/>
      <c r="F934" s="66"/>
      <c r="G934" s="67"/>
      <c r="H934" s="24"/>
      <c r="I934" s="24"/>
      <c r="O934" s="3"/>
      <c r="P934" s="23"/>
      <c r="Q934" s="23"/>
      <c r="R934" s="24"/>
      <c r="S934" s="24"/>
      <c r="T934" s="66"/>
      <c r="U934" s="67"/>
      <c r="V934" s="24"/>
      <c r="W934" s="24"/>
    </row>
    <row r="935" spans="4:23" x14ac:dyDescent="0.2">
      <c r="D935" s="24"/>
      <c r="E935" s="24"/>
      <c r="G935" s="70"/>
      <c r="H935" s="24"/>
      <c r="I935" s="24"/>
      <c r="O935" s="3"/>
      <c r="P935" s="23"/>
      <c r="Q935" s="23"/>
      <c r="R935" s="24"/>
      <c r="S935" s="24"/>
      <c r="T935" s="29"/>
      <c r="U935" s="70"/>
      <c r="V935" s="24"/>
      <c r="W935" s="24"/>
    </row>
    <row r="936" spans="4:23" x14ac:dyDescent="0.2">
      <c r="D936" s="24"/>
      <c r="E936" s="24"/>
      <c r="F936" s="66"/>
      <c r="G936" s="67"/>
      <c r="H936" s="24"/>
      <c r="I936" s="24"/>
      <c r="O936" s="3"/>
      <c r="P936" s="23"/>
      <c r="Q936" s="23"/>
      <c r="R936" s="24"/>
      <c r="S936" s="24"/>
      <c r="T936" s="66"/>
      <c r="U936" s="67"/>
      <c r="V936" s="24"/>
      <c r="W936" s="24"/>
    </row>
    <row r="937" spans="4:23" x14ac:dyDescent="0.2">
      <c r="D937" s="24"/>
      <c r="E937" s="24"/>
      <c r="F937" s="66"/>
      <c r="G937" s="67"/>
      <c r="H937" s="24"/>
      <c r="I937" s="24"/>
      <c r="O937" s="3"/>
      <c r="P937" s="23"/>
      <c r="Q937" s="23"/>
      <c r="R937" s="24"/>
      <c r="S937" s="24"/>
      <c r="T937" s="66"/>
      <c r="U937" s="67"/>
      <c r="V937" s="24"/>
      <c r="W937" s="24"/>
    </row>
    <row r="938" spans="4:23" x14ac:dyDescent="0.2">
      <c r="D938" s="24"/>
      <c r="E938" s="24"/>
      <c r="F938" s="66"/>
      <c r="G938" s="67"/>
      <c r="H938" s="24"/>
      <c r="I938" s="24"/>
      <c r="O938" s="3"/>
      <c r="P938" s="23"/>
      <c r="Q938" s="23"/>
      <c r="R938" s="24"/>
      <c r="S938" s="24"/>
      <c r="T938" s="66"/>
      <c r="U938" s="67"/>
      <c r="V938" s="24"/>
      <c r="W938" s="24"/>
    </row>
    <row r="939" spans="4:23" x14ac:dyDescent="0.2">
      <c r="D939" s="24"/>
      <c r="E939" s="24"/>
      <c r="F939" s="66"/>
      <c r="G939" s="67"/>
      <c r="H939" s="24"/>
      <c r="I939" s="24"/>
      <c r="O939" s="3"/>
      <c r="P939" s="23"/>
      <c r="Q939" s="23"/>
      <c r="R939" s="24"/>
      <c r="S939" s="24"/>
      <c r="T939" s="66"/>
      <c r="U939" s="67"/>
      <c r="V939" s="24"/>
      <c r="W939" s="24"/>
    </row>
    <row r="940" spans="4:23" x14ac:dyDescent="0.2">
      <c r="D940" s="24"/>
      <c r="E940" s="24"/>
      <c r="F940" s="66"/>
      <c r="G940" s="67"/>
      <c r="H940" s="24"/>
      <c r="I940" s="24"/>
      <c r="O940" s="3"/>
      <c r="P940" s="23"/>
      <c r="Q940" s="23"/>
      <c r="R940" s="24"/>
      <c r="S940" s="24"/>
      <c r="T940" s="66"/>
      <c r="U940" s="67"/>
      <c r="V940" s="24"/>
      <c r="W940" s="24"/>
    </row>
    <row r="941" spans="4:23" x14ac:dyDescent="0.2">
      <c r="D941" s="24"/>
      <c r="E941" s="24"/>
      <c r="F941" s="66"/>
      <c r="G941" s="67"/>
      <c r="H941" s="24"/>
      <c r="I941" s="24"/>
      <c r="O941" s="3"/>
      <c r="P941" s="23"/>
      <c r="Q941" s="23"/>
      <c r="R941" s="24"/>
      <c r="S941" s="24"/>
      <c r="T941" s="66"/>
      <c r="U941" s="67"/>
      <c r="V941" s="24"/>
      <c r="W941" s="24"/>
    </row>
    <row r="942" spans="4:23" x14ac:dyDescent="0.2">
      <c r="D942" s="24"/>
      <c r="E942" s="24"/>
      <c r="F942" s="66"/>
      <c r="G942" s="67"/>
      <c r="H942" s="24"/>
      <c r="I942" s="24"/>
      <c r="O942" s="3"/>
      <c r="P942" s="23"/>
      <c r="Q942" s="23"/>
      <c r="R942" s="24"/>
      <c r="S942" s="24"/>
      <c r="T942" s="66"/>
      <c r="U942" s="67"/>
      <c r="V942" s="24"/>
      <c r="W942" s="24"/>
    </row>
    <row r="943" spans="4:23" x14ac:dyDescent="0.2">
      <c r="D943" s="24"/>
      <c r="E943" s="24"/>
      <c r="F943" s="66"/>
      <c r="G943" s="67"/>
      <c r="H943" s="24"/>
      <c r="I943" s="24"/>
      <c r="O943" s="3"/>
      <c r="P943" s="23"/>
      <c r="Q943" s="23"/>
      <c r="R943" s="24"/>
      <c r="S943" s="24"/>
      <c r="T943" s="66"/>
      <c r="U943" s="67"/>
      <c r="V943" s="24"/>
      <c r="W943" s="24"/>
    </row>
    <row r="944" spans="4:23" x14ac:dyDescent="0.2">
      <c r="D944" s="24"/>
      <c r="E944" s="24"/>
      <c r="F944" s="66"/>
      <c r="G944" s="67"/>
      <c r="H944" s="24"/>
      <c r="I944" s="24"/>
      <c r="O944" s="3"/>
      <c r="P944" s="23"/>
      <c r="Q944" s="23"/>
      <c r="R944" s="24"/>
      <c r="S944" s="24"/>
      <c r="T944" s="66"/>
      <c r="U944" s="67"/>
      <c r="V944" s="24"/>
      <c r="W944" s="24"/>
    </row>
    <row r="945" spans="4:23" x14ac:dyDescent="0.2">
      <c r="D945" s="24"/>
      <c r="E945" s="24"/>
      <c r="F945" s="66"/>
      <c r="G945" s="67"/>
      <c r="H945" s="24"/>
      <c r="I945" s="24"/>
      <c r="O945" s="3"/>
      <c r="P945" s="23"/>
      <c r="Q945" s="23"/>
      <c r="R945" s="24"/>
      <c r="S945" s="24"/>
      <c r="T945" s="66"/>
      <c r="U945" s="67"/>
      <c r="V945" s="24"/>
      <c r="W945" s="24"/>
    </row>
    <row r="946" spans="4:23" x14ac:dyDescent="0.2">
      <c r="D946" s="24"/>
      <c r="E946" s="24"/>
      <c r="F946" s="66"/>
      <c r="G946" s="67"/>
      <c r="H946" s="24"/>
      <c r="I946" s="24"/>
      <c r="O946" s="3"/>
      <c r="P946" s="23"/>
      <c r="Q946" s="23"/>
      <c r="R946" s="24"/>
      <c r="S946" s="24"/>
      <c r="T946" s="66"/>
      <c r="U946" s="67"/>
      <c r="V946" s="24"/>
      <c r="W946" s="24"/>
    </row>
    <row r="947" spans="4:23" x14ac:dyDescent="0.2">
      <c r="D947" s="24"/>
      <c r="E947" s="24"/>
      <c r="F947" s="66"/>
      <c r="G947" s="67"/>
      <c r="H947" s="24"/>
      <c r="I947" s="24"/>
      <c r="O947" s="3"/>
      <c r="P947" s="23"/>
      <c r="Q947" s="23"/>
      <c r="R947" s="24"/>
      <c r="S947" s="24"/>
      <c r="T947" s="66"/>
      <c r="U947" s="67"/>
      <c r="V947" s="24"/>
      <c r="W947" s="24"/>
    </row>
    <row r="948" spans="4:23" x14ac:dyDescent="0.2">
      <c r="D948" s="24"/>
      <c r="E948" s="24"/>
      <c r="F948" s="66"/>
      <c r="G948" s="67"/>
      <c r="H948" s="24"/>
      <c r="I948" s="24"/>
      <c r="O948" s="3"/>
      <c r="P948" s="23"/>
      <c r="Q948" s="23"/>
      <c r="R948" s="24"/>
      <c r="S948" s="24"/>
      <c r="T948" s="66"/>
      <c r="U948" s="67"/>
      <c r="V948" s="24"/>
      <c r="W948" s="24"/>
    </row>
    <row r="949" spans="4:23" x14ac:dyDescent="0.2">
      <c r="D949" s="24"/>
      <c r="E949" s="24"/>
      <c r="F949" s="66"/>
      <c r="G949" s="67"/>
      <c r="H949" s="24"/>
      <c r="I949" s="24"/>
      <c r="O949" s="3"/>
      <c r="P949" s="23"/>
      <c r="Q949" s="23"/>
      <c r="R949" s="24"/>
      <c r="S949" s="24"/>
      <c r="T949" s="66"/>
      <c r="U949" s="67"/>
      <c r="V949" s="24"/>
      <c r="W949" s="24"/>
    </row>
    <row r="950" spans="4:23" x14ac:dyDescent="0.2">
      <c r="D950" s="24"/>
      <c r="E950" s="24"/>
      <c r="F950" s="66"/>
      <c r="G950" s="67"/>
      <c r="H950" s="24"/>
      <c r="I950" s="24"/>
      <c r="O950" s="3"/>
      <c r="P950" s="23"/>
      <c r="Q950" s="23"/>
      <c r="R950" s="24"/>
      <c r="S950" s="24"/>
      <c r="T950" s="66"/>
      <c r="U950" s="67"/>
      <c r="V950" s="24"/>
      <c r="W950" s="24"/>
    </row>
    <row r="951" spans="4:23" x14ac:dyDescent="0.2">
      <c r="D951" s="24"/>
      <c r="E951" s="24"/>
      <c r="F951" s="66"/>
      <c r="G951" s="67"/>
      <c r="H951" s="24"/>
      <c r="I951" s="24"/>
      <c r="O951" s="3"/>
      <c r="P951" s="23"/>
      <c r="Q951" s="23"/>
      <c r="R951" s="24"/>
      <c r="S951" s="24"/>
      <c r="T951" s="66"/>
      <c r="U951" s="67"/>
      <c r="V951" s="24"/>
      <c r="W951" s="24"/>
    </row>
    <row r="952" spans="4:23" x14ac:dyDescent="0.2">
      <c r="D952" s="24"/>
      <c r="E952" s="24"/>
      <c r="F952" s="66"/>
      <c r="G952" s="67"/>
      <c r="H952" s="24"/>
      <c r="I952" s="24"/>
      <c r="O952" s="3"/>
      <c r="P952" s="23"/>
      <c r="Q952" s="23"/>
      <c r="R952" s="24"/>
      <c r="S952" s="24"/>
      <c r="T952" s="66"/>
      <c r="U952" s="67"/>
      <c r="V952" s="24"/>
      <c r="W952" s="24"/>
    </row>
    <row r="953" spans="4:23" x14ac:dyDescent="0.2">
      <c r="D953" s="24"/>
      <c r="E953" s="24"/>
      <c r="F953" s="66"/>
      <c r="G953" s="67"/>
      <c r="H953" s="24"/>
      <c r="I953" s="24"/>
      <c r="O953" s="3"/>
      <c r="P953" s="23"/>
      <c r="Q953" s="23"/>
      <c r="R953" s="24"/>
      <c r="S953" s="24"/>
      <c r="T953" s="66"/>
      <c r="U953" s="67"/>
      <c r="V953" s="24"/>
      <c r="W953" s="24"/>
    </row>
    <row r="954" spans="4:23" x14ac:dyDescent="0.2">
      <c r="D954" s="24"/>
      <c r="E954" s="24"/>
      <c r="F954" s="66"/>
      <c r="G954" s="67"/>
      <c r="H954" s="24"/>
      <c r="I954" s="24"/>
      <c r="O954" s="3"/>
      <c r="P954" s="23"/>
      <c r="Q954" s="23"/>
      <c r="R954" s="24"/>
      <c r="S954" s="24"/>
      <c r="T954" s="66"/>
      <c r="U954" s="67"/>
      <c r="V954" s="24"/>
      <c r="W954" s="24"/>
    </row>
    <row r="955" spans="4:23" x14ac:dyDescent="0.2">
      <c r="D955" s="24"/>
      <c r="E955" s="24"/>
      <c r="F955" s="66"/>
      <c r="G955" s="67"/>
      <c r="H955" s="24"/>
      <c r="I955" s="24"/>
      <c r="O955" s="3"/>
      <c r="P955" s="23"/>
      <c r="Q955" s="23"/>
      <c r="R955" s="24"/>
      <c r="S955" s="24"/>
      <c r="T955" s="66"/>
      <c r="U955" s="67"/>
      <c r="V955" s="24"/>
      <c r="W955" s="24"/>
    </row>
    <row r="956" spans="4:23" x14ac:dyDescent="0.2">
      <c r="D956" s="24"/>
      <c r="E956" s="24"/>
      <c r="F956" s="24"/>
      <c r="G956" s="68"/>
      <c r="H956" s="24"/>
      <c r="I956" s="24"/>
      <c r="O956" s="3"/>
      <c r="P956" s="23"/>
      <c r="Q956" s="23"/>
      <c r="R956" s="24"/>
      <c r="S956" s="24"/>
      <c r="T956" s="24"/>
      <c r="U956" s="68"/>
      <c r="V956" s="24"/>
      <c r="W956" s="24"/>
    </row>
    <row r="957" spans="4:23" x14ac:dyDescent="0.2">
      <c r="D957" s="24"/>
      <c r="E957" s="24"/>
      <c r="F957" s="66"/>
      <c r="G957" s="67"/>
      <c r="H957" s="24"/>
      <c r="I957" s="24"/>
      <c r="O957" s="3"/>
      <c r="P957" s="23"/>
      <c r="Q957" s="23"/>
      <c r="R957" s="24"/>
      <c r="S957" s="24"/>
      <c r="T957" s="66"/>
      <c r="U957" s="67"/>
      <c r="V957" s="24"/>
      <c r="W957" s="24"/>
    </row>
    <row r="958" spans="4:23" x14ac:dyDescent="0.2">
      <c r="D958" s="24"/>
      <c r="E958" s="24"/>
      <c r="F958" s="66"/>
      <c r="G958" s="67"/>
      <c r="H958" s="24"/>
      <c r="I958" s="24"/>
      <c r="O958" s="3"/>
      <c r="P958" s="23"/>
      <c r="Q958" s="23"/>
      <c r="R958" s="24"/>
      <c r="S958" s="24"/>
      <c r="T958" s="66"/>
      <c r="U958" s="67"/>
      <c r="V958" s="24"/>
      <c r="W958" s="24"/>
    </row>
    <row r="959" spans="4:23" x14ac:dyDescent="0.2">
      <c r="D959" s="24"/>
      <c r="E959" s="24"/>
      <c r="F959" s="24"/>
      <c r="G959" s="68"/>
      <c r="H959" s="24"/>
      <c r="I959" s="24"/>
      <c r="O959" s="3"/>
      <c r="P959" s="23"/>
      <c r="Q959" s="23"/>
      <c r="R959" s="24"/>
      <c r="S959" s="24"/>
      <c r="T959" s="24"/>
      <c r="U959" s="68"/>
      <c r="V959" s="24"/>
      <c r="W959" s="24"/>
    </row>
    <row r="960" spans="4:23" x14ac:dyDescent="0.2">
      <c r="D960" s="24"/>
      <c r="E960" s="24"/>
      <c r="F960" s="66"/>
      <c r="G960" s="67"/>
      <c r="H960" s="24"/>
      <c r="I960" s="24"/>
      <c r="O960" s="3"/>
      <c r="P960" s="23"/>
      <c r="Q960" s="23"/>
      <c r="R960" s="24"/>
      <c r="S960" s="24"/>
      <c r="T960" s="66"/>
      <c r="U960" s="67"/>
      <c r="V960" s="24"/>
      <c r="W960" s="24"/>
    </row>
    <row r="961" spans="4:23" x14ac:dyDescent="0.2">
      <c r="D961" s="24"/>
      <c r="E961" s="24"/>
      <c r="F961" s="66"/>
      <c r="G961" s="67"/>
      <c r="H961" s="24"/>
      <c r="I961" s="24"/>
      <c r="O961" s="3"/>
      <c r="P961" s="23"/>
      <c r="Q961" s="23"/>
      <c r="R961" s="24"/>
      <c r="S961" s="24"/>
      <c r="T961" s="66"/>
      <c r="U961" s="67"/>
      <c r="V961" s="24"/>
      <c r="W961" s="24"/>
    </row>
    <row r="962" spans="4:23" x14ac:dyDescent="0.2">
      <c r="D962" s="24"/>
      <c r="E962" s="24"/>
      <c r="F962" s="66"/>
      <c r="G962" s="67"/>
      <c r="H962" s="24"/>
      <c r="I962" s="24"/>
      <c r="O962" s="3"/>
      <c r="P962" s="23"/>
      <c r="Q962" s="23"/>
      <c r="R962" s="24"/>
      <c r="S962" s="24"/>
      <c r="T962" s="66"/>
      <c r="U962" s="67"/>
      <c r="V962" s="24"/>
      <c r="W962" s="24"/>
    </row>
    <row r="963" spans="4:23" x14ac:dyDescent="0.2">
      <c r="D963" s="24"/>
      <c r="E963" s="24"/>
      <c r="F963" s="24"/>
      <c r="G963" s="68"/>
      <c r="H963" s="24"/>
      <c r="I963" s="24"/>
      <c r="O963" s="3"/>
      <c r="P963" s="23"/>
      <c r="Q963" s="23"/>
      <c r="R963" s="24"/>
      <c r="S963" s="24"/>
      <c r="T963" s="24"/>
      <c r="U963" s="68"/>
      <c r="V963" s="24"/>
      <c r="W963" s="24"/>
    </row>
    <row r="964" spans="4:23" x14ac:dyDescent="0.2">
      <c r="D964" s="24"/>
      <c r="E964" s="24"/>
      <c r="F964" s="66"/>
      <c r="G964" s="67"/>
      <c r="H964" s="24"/>
      <c r="I964" s="24"/>
      <c r="O964" s="3"/>
      <c r="P964" s="23"/>
      <c r="Q964" s="23"/>
      <c r="R964" s="24"/>
      <c r="S964" s="24"/>
      <c r="T964" s="66"/>
      <c r="U964" s="67"/>
      <c r="V964" s="24"/>
      <c r="W964" s="24"/>
    </row>
    <row r="965" spans="4:23" x14ac:dyDescent="0.2">
      <c r="D965" s="24"/>
      <c r="E965" s="24"/>
      <c r="F965" s="66"/>
      <c r="G965" s="67"/>
      <c r="H965" s="24"/>
      <c r="I965" s="24"/>
      <c r="O965" s="3"/>
      <c r="P965" s="23"/>
      <c r="Q965" s="23"/>
      <c r="R965" s="24"/>
      <c r="S965" s="24"/>
      <c r="T965" s="66"/>
      <c r="U965" s="67"/>
      <c r="V965" s="24"/>
      <c r="W965" s="24"/>
    </row>
    <row r="966" spans="4:23" x14ac:dyDescent="0.2">
      <c r="D966" s="24"/>
      <c r="E966" s="24"/>
      <c r="F966" s="66"/>
      <c r="G966" s="67"/>
      <c r="H966" s="24"/>
      <c r="I966" s="24"/>
      <c r="O966" s="3"/>
      <c r="P966" s="23"/>
      <c r="Q966" s="23"/>
      <c r="R966" s="24"/>
      <c r="S966" s="24"/>
      <c r="T966" s="66"/>
      <c r="U966" s="67"/>
      <c r="V966" s="24"/>
      <c r="W966" s="24"/>
    </row>
    <row r="967" spans="4:23" x14ac:dyDescent="0.2">
      <c r="D967" s="24"/>
      <c r="E967" s="24"/>
      <c r="F967" s="66"/>
      <c r="G967" s="67"/>
      <c r="H967" s="24"/>
      <c r="I967" s="24"/>
      <c r="O967" s="3"/>
      <c r="P967" s="23"/>
      <c r="Q967" s="23"/>
      <c r="R967" s="24"/>
      <c r="S967" s="24"/>
      <c r="T967" s="66"/>
      <c r="U967" s="67"/>
      <c r="V967" s="24"/>
      <c r="W967" s="24"/>
    </row>
    <row r="968" spans="4:23" x14ac:dyDescent="0.2">
      <c r="D968" s="24"/>
      <c r="E968" s="24"/>
      <c r="F968" s="66"/>
      <c r="G968" s="67"/>
      <c r="H968" s="24"/>
      <c r="I968" s="24"/>
      <c r="O968" s="3"/>
      <c r="P968" s="23"/>
      <c r="Q968" s="23"/>
      <c r="R968" s="24"/>
      <c r="S968" s="24"/>
      <c r="T968" s="66"/>
      <c r="U968" s="67"/>
      <c r="V968" s="24"/>
      <c r="W968" s="24"/>
    </row>
    <row r="969" spans="4:23" x14ac:dyDescent="0.2">
      <c r="D969" s="24"/>
      <c r="E969" s="24"/>
      <c r="F969" s="66"/>
      <c r="G969" s="67"/>
      <c r="H969" s="24"/>
      <c r="I969" s="24"/>
      <c r="O969" s="3"/>
      <c r="P969" s="23"/>
      <c r="Q969" s="23"/>
      <c r="R969" s="24"/>
      <c r="S969" s="24"/>
      <c r="T969" s="66"/>
      <c r="U969" s="67"/>
      <c r="V969" s="24"/>
      <c r="W969" s="24"/>
    </row>
    <row r="970" spans="4:23" x14ac:dyDescent="0.2">
      <c r="D970" s="24"/>
      <c r="E970" s="24"/>
      <c r="F970" s="66"/>
      <c r="G970" s="67"/>
      <c r="H970" s="24"/>
      <c r="I970" s="24"/>
      <c r="O970" s="3"/>
      <c r="P970" s="23"/>
      <c r="Q970" s="23"/>
      <c r="R970" s="24"/>
      <c r="S970" s="24"/>
      <c r="T970" s="66"/>
      <c r="U970" s="67"/>
      <c r="V970" s="24"/>
      <c r="W970" s="24"/>
    </row>
    <row r="971" spans="4:23" x14ac:dyDescent="0.2">
      <c r="D971" s="24"/>
      <c r="E971" s="24"/>
      <c r="F971" s="66"/>
      <c r="G971" s="67"/>
      <c r="H971" s="24"/>
      <c r="I971" s="24"/>
      <c r="O971" s="3"/>
      <c r="P971" s="23"/>
      <c r="Q971" s="23"/>
      <c r="R971" s="24"/>
      <c r="S971" s="24"/>
      <c r="T971" s="66"/>
      <c r="U971" s="67"/>
      <c r="V971" s="24"/>
      <c r="W971" s="24"/>
    </row>
    <row r="972" spans="4:23" x14ac:dyDescent="0.2">
      <c r="D972" s="24"/>
      <c r="E972" s="24"/>
      <c r="F972" s="66"/>
      <c r="G972" s="67"/>
      <c r="H972" s="24"/>
      <c r="I972" s="24"/>
      <c r="O972" s="3"/>
      <c r="P972" s="23"/>
      <c r="Q972" s="23"/>
      <c r="R972" s="24"/>
      <c r="S972" s="24"/>
      <c r="T972" s="66"/>
      <c r="U972" s="67"/>
      <c r="V972" s="24"/>
      <c r="W972" s="24"/>
    </row>
    <row r="973" spans="4:23" x14ac:dyDescent="0.2">
      <c r="D973" s="24"/>
      <c r="E973" s="24"/>
      <c r="F973" s="66"/>
      <c r="G973" s="67"/>
      <c r="H973" s="24"/>
      <c r="I973" s="24"/>
      <c r="O973" s="3"/>
      <c r="P973" s="23"/>
      <c r="Q973" s="23"/>
      <c r="R973" s="24"/>
      <c r="S973" s="24"/>
      <c r="T973" s="66"/>
      <c r="U973" s="67"/>
      <c r="V973" s="24"/>
      <c r="W973" s="24"/>
    </row>
    <row r="974" spans="4:23" x14ac:dyDescent="0.2">
      <c r="D974" s="24"/>
      <c r="E974" s="24"/>
      <c r="F974" s="66"/>
      <c r="G974" s="67"/>
      <c r="H974" s="24"/>
      <c r="I974" s="24"/>
      <c r="O974" s="3"/>
      <c r="P974" s="23"/>
      <c r="Q974" s="23"/>
      <c r="R974" s="24"/>
      <c r="S974" s="24"/>
      <c r="T974" s="66"/>
      <c r="U974" s="67"/>
      <c r="V974" s="24"/>
      <c r="W974" s="24"/>
    </row>
    <row r="975" spans="4:23" x14ac:dyDescent="0.2">
      <c r="D975" s="24"/>
      <c r="E975" s="24"/>
      <c r="F975" s="66"/>
      <c r="G975" s="67"/>
      <c r="H975" s="24"/>
      <c r="I975" s="24"/>
      <c r="O975" s="3"/>
      <c r="P975" s="23"/>
      <c r="Q975" s="23"/>
      <c r="R975" s="24"/>
      <c r="S975" s="24"/>
      <c r="T975" s="66"/>
      <c r="U975" s="67"/>
      <c r="V975" s="24"/>
      <c r="W975" s="24"/>
    </row>
    <row r="976" spans="4:23" x14ac:dyDescent="0.2">
      <c r="D976" s="24"/>
      <c r="E976" s="24"/>
      <c r="F976" s="66"/>
      <c r="G976" s="67"/>
      <c r="H976" s="24"/>
      <c r="I976" s="24"/>
      <c r="O976" s="3"/>
      <c r="P976" s="23"/>
      <c r="Q976" s="23"/>
      <c r="R976" s="24"/>
      <c r="S976" s="24"/>
      <c r="T976" s="66"/>
      <c r="U976" s="67"/>
      <c r="V976" s="24"/>
      <c r="W976" s="24"/>
    </row>
    <row r="977" spans="4:23" x14ac:dyDescent="0.2">
      <c r="D977" s="24"/>
      <c r="E977" s="24"/>
      <c r="F977" s="66"/>
      <c r="G977" s="67"/>
      <c r="H977" s="24"/>
      <c r="I977" s="24"/>
      <c r="O977" s="3"/>
      <c r="P977" s="23"/>
      <c r="Q977" s="23"/>
      <c r="R977" s="24"/>
      <c r="S977" s="24"/>
      <c r="T977" s="66"/>
      <c r="U977" s="67"/>
      <c r="V977" s="24"/>
      <c r="W977" s="24"/>
    </row>
    <row r="978" spans="4:23" x14ac:dyDescent="0.2">
      <c r="D978" s="24"/>
      <c r="E978" s="24"/>
      <c r="F978" s="24"/>
      <c r="G978" s="68"/>
      <c r="H978" s="24"/>
      <c r="I978" s="24"/>
      <c r="O978" s="3"/>
      <c r="P978" s="23"/>
      <c r="Q978" s="23"/>
      <c r="R978" s="24"/>
      <c r="S978" s="24"/>
      <c r="T978" s="24"/>
      <c r="U978" s="68"/>
      <c r="V978" s="24"/>
      <c r="W978" s="24"/>
    </row>
    <row r="979" spans="4:23" x14ac:dyDescent="0.2">
      <c r="D979" s="24"/>
      <c r="E979" s="24"/>
      <c r="F979" s="66"/>
      <c r="G979" s="67"/>
      <c r="H979" s="24"/>
      <c r="I979" s="24"/>
      <c r="O979" s="3"/>
      <c r="P979" s="23"/>
      <c r="Q979" s="23"/>
      <c r="R979" s="24"/>
      <c r="S979" s="24"/>
      <c r="T979" s="66"/>
      <c r="U979" s="67"/>
      <c r="V979" s="24"/>
      <c r="W979" s="24"/>
    </row>
    <row r="980" spans="4:23" x14ac:dyDescent="0.2">
      <c r="D980" s="24"/>
      <c r="E980" s="24"/>
      <c r="F980" s="66"/>
      <c r="G980" s="67"/>
      <c r="H980" s="24"/>
      <c r="I980" s="24"/>
      <c r="O980" s="3"/>
      <c r="P980" s="23"/>
      <c r="Q980" s="23"/>
      <c r="R980" s="24"/>
      <c r="S980" s="24"/>
      <c r="T980" s="66"/>
      <c r="U980" s="67"/>
      <c r="V980" s="24"/>
      <c r="W980" s="24"/>
    </row>
    <row r="981" spans="4:23" x14ac:dyDescent="0.2">
      <c r="D981" s="24"/>
      <c r="E981" s="24"/>
      <c r="F981" s="66"/>
      <c r="G981" s="67"/>
      <c r="H981" s="24"/>
      <c r="I981" s="24"/>
      <c r="O981" s="3"/>
      <c r="P981" s="23"/>
      <c r="Q981" s="23"/>
      <c r="R981" s="24"/>
      <c r="S981" s="24"/>
      <c r="T981" s="66"/>
      <c r="U981" s="67"/>
      <c r="V981" s="24"/>
      <c r="W981" s="24"/>
    </row>
    <row r="982" spans="4:23" x14ac:dyDescent="0.2">
      <c r="D982" s="24"/>
      <c r="E982" s="24"/>
      <c r="F982" s="66"/>
      <c r="G982" s="67"/>
      <c r="H982" s="24"/>
      <c r="I982" s="24"/>
      <c r="O982" s="3"/>
      <c r="P982" s="23"/>
      <c r="Q982" s="23"/>
      <c r="R982" s="24"/>
      <c r="S982" s="24"/>
      <c r="T982" s="66"/>
      <c r="U982" s="67"/>
      <c r="V982" s="24"/>
      <c r="W982" s="24"/>
    </row>
    <row r="983" spans="4:23" x14ac:dyDescent="0.2">
      <c r="D983" s="24"/>
      <c r="E983" s="24"/>
      <c r="F983" s="66"/>
      <c r="G983" s="67"/>
      <c r="H983" s="24"/>
      <c r="I983" s="24"/>
      <c r="O983" s="3"/>
      <c r="P983" s="23"/>
      <c r="Q983" s="23"/>
      <c r="R983" s="24"/>
      <c r="S983" s="24"/>
      <c r="T983" s="66"/>
      <c r="U983" s="67"/>
      <c r="V983" s="24"/>
      <c r="W983" s="24"/>
    </row>
    <row r="984" spans="4:23" x14ac:dyDescent="0.2">
      <c r="D984" s="24"/>
      <c r="E984" s="24"/>
      <c r="F984" s="66"/>
      <c r="G984" s="67"/>
      <c r="H984" s="24"/>
      <c r="I984" s="24"/>
      <c r="O984" s="3"/>
      <c r="P984" s="23"/>
      <c r="Q984" s="23"/>
      <c r="R984" s="24"/>
      <c r="S984" s="24"/>
      <c r="T984" s="66"/>
      <c r="U984" s="67"/>
      <c r="V984" s="24"/>
      <c r="W984" s="24"/>
    </row>
    <row r="985" spans="4:23" x14ac:dyDescent="0.2">
      <c r="D985" s="24"/>
      <c r="E985" s="24"/>
      <c r="F985" s="66"/>
      <c r="G985" s="67"/>
      <c r="H985" s="24"/>
      <c r="I985" s="24"/>
      <c r="O985" s="3"/>
      <c r="P985" s="23"/>
      <c r="Q985" s="23"/>
      <c r="R985" s="24"/>
      <c r="S985" s="24"/>
      <c r="T985" s="66"/>
      <c r="U985" s="67"/>
      <c r="V985" s="24"/>
      <c r="W985" s="24"/>
    </row>
    <row r="986" spans="4:23" x14ac:dyDescent="0.2">
      <c r="D986" s="24"/>
      <c r="E986" s="24"/>
      <c r="F986" s="66"/>
      <c r="G986" s="67"/>
      <c r="H986" s="24"/>
      <c r="I986" s="24"/>
      <c r="O986" s="3"/>
      <c r="P986" s="23"/>
      <c r="Q986" s="23"/>
      <c r="R986" s="24"/>
      <c r="S986" s="24"/>
      <c r="T986" s="66"/>
      <c r="U986" s="67"/>
      <c r="V986" s="24"/>
      <c r="W986" s="24"/>
    </row>
    <row r="987" spans="4:23" x14ac:dyDescent="0.2">
      <c r="D987" s="24"/>
      <c r="E987" s="24"/>
      <c r="F987" s="66"/>
      <c r="G987" s="67"/>
      <c r="H987" s="24"/>
      <c r="I987" s="24"/>
      <c r="O987" s="3"/>
      <c r="P987" s="23"/>
      <c r="Q987" s="23"/>
      <c r="R987" s="24"/>
      <c r="S987" s="24"/>
      <c r="T987" s="66"/>
      <c r="U987" s="67"/>
      <c r="V987" s="24"/>
      <c r="W987" s="24"/>
    </row>
    <row r="988" spans="4:23" x14ac:dyDescent="0.2">
      <c r="D988" s="24"/>
      <c r="E988" s="24"/>
      <c r="F988" s="66"/>
      <c r="G988" s="67"/>
      <c r="H988" s="24"/>
      <c r="I988" s="24"/>
      <c r="O988" s="3"/>
      <c r="P988" s="23"/>
      <c r="Q988" s="23"/>
      <c r="R988" s="24"/>
      <c r="S988" s="24"/>
      <c r="T988" s="66"/>
      <c r="U988" s="67"/>
      <c r="V988" s="24"/>
      <c r="W988" s="24"/>
    </row>
    <row r="989" spans="4:23" x14ac:dyDescent="0.2">
      <c r="D989" s="24"/>
      <c r="E989" s="24"/>
      <c r="F989" s="66"/>
      <c r="G989" s="67"/>
      <c r="H989" s="24"/>
      <c r="I989" s="24"/>
      <c r="O989" s="3"/>
      <c r="P989" s="23"/>
      <c r="Q989" s="23"/>
      <c r="R989" s="24"/>
      <c r="S989" s="24"/>
      <c r="T989" s="66"/>
      <c r="U989" s="67"/>
      <c r="V989" s="24"/>
      <c r="W989" s="24"/>
    </row>
    <row r="990" spans="4:23" x14ac:dyDescent="0.2">
      <c r="D990" s="24"/>
      <c r="E990" s="24"/>
      <c r="F990" s="66"/>
      <c r="G990" s="67"/>
      <c r="H990" s="24"/>
      <c r="I990" s="24"/>
      <c r="O990" s="3"/>
      <c r="P990" s="23"/>
      <c r="Q990" s="23"/>
      <c r="R990" s="24"/>
      <c r="S990" s="24"/>
      <c r="T990" s="66"/>
      <c r="U990" s="67"/>
      <c r="V990" s="24"/>
      <c r="W990" s="24"/>
    </row>
    <row r="991" spans="4:23" x14ac:dyDescent="0.2">
      <c r="D991" s="24"/>
      <c r="E991" s="24"/>
      <c r="F991" s="66"/>
      <c r="G991" s="67"/>
      <c r="H991" s="24"/>
      <c r="I991" s="24"/>
      <c r="O991" s="3"/>
      <c r="P991" s="23"/>
      <c r="Q991" s="23"/>
      <c r="R991" s="24"/>
      <c r="S991" s="24"/>
      <c r="T991" s="66"/>
      <c r="U991" s="67"/>
      <c r="V991" s="24"/>
      <c r="W991" s="24"/>
    </row>
    <row r="992" spans="4:23" x14ac:dyDescent="0.2">
      <c r="D992" s="24"/>
      <c r="E992" s="24"/>
      <c r="F992" s="66"/>
      <c r="G992" s="67"/>
      <c r="H992" s="24"/>
      <c r="I992" s="24"/>
      <c r="O992" s="3"/>
      <c r="P992" s="23"/>
      <c r="Q992" s="23"/>
      <c r="R992" s="24"/>
      <c r="S992" s="24"/>
      <c r="T992" s="66"/>
      <c r="U992" s="67"/>
      <c r="V992" s="24"/>
      <c r="W992" s="24"/>
    </row>
    <row r="993" spans="4:23" x14ac:dyDescent="0.2">
      <c r="D993" s="24"/>
      <c r="E993" s="24"/>
      <c r="F993" s="66"/>
      <c r="G993" s="67"/>
      <c r="H993" s="24"/>
      <c r="I993" s="24"/>
      <c r="O993" s="3"/>
      <c r="P993" s="23"/>
      <c r="Q993" s="23"/>
      <c r="R993" s="24"/>
      <c r="S993" s="24"/>
      <c r="T993" s="66"/>
      <c r="U993" s="67"/>
      <c r="V993" s="24"/>
      <c r="W993" s="24"/>
    </row>
    <row r="994" spans="4:23" x14ac:dyDescent="0.2">
      <c r="D994" s="24"/>
      <c r="E994" s="24"/>
      <c r="F994" s="66"/>
      <c r="G994" s="67"/>
      <c r="H994" s="24"/>
      <c r="I994" s="24"/>
      <c r="O994" s="3"/>
      <c r="P994" s="23"/>
      <c r="Q994" s="23"/>
      <c r="R994" s="24"/>
      <c r="S994" s="24"/>
      <c r="T994" s="66"/>
      <c r="U994" s="67"/>
      <c r="V994" s="24"/>
      <c r="W994" s="24"/>
    </row>
    <row r="995" spans="4:23" x14ac:dyDescent="0.2">
      <c r="D995" s="24"/>
      <c r="E995" s="24"/>
      <c r="F995" s="66"/>
      <c r="G995" s="67"/>
      <c r="H995" s="24"/>
      <c r="I995" s="24"/>
      <c r="O995" s="3"/>
      <c r="P995" s="23"/>
      <c r="Q995" s="23"/>
      <c r="R995" s="24"/>
      <c r="S995" s="24"/>
      <c r="T995" s="66"/>
      <c r="U995" s="67"/>
      <c r="V995" s="24"/>
      <c r="W995" s="24"/>
    </row>
    <row r="996" spans="4:23" x14ac:dyDescent="0.2">
      <c r="D996" s="24"/>
      <c r="E996" s="24"/>
      <c r="F996" s="66"/>
      <c r="G996" s="67"/>
      <c r="H996" s="24"/>
      <c r="I996" s="24"/>
      <c r="O996" s="3"/>
      <c r="P996" s="23"/>
      <c r="Q996" s="23"/>
      <c r="R996" s="24"/>
      <c r="S996" s="24"/>
      <c r="T996" s="66"/>
      <c r="U996" s="67"/>
      <c r="V996" s="24"/>
      <c r="W996" s="24"/>
    </row>
    <row r="997" spans="4:23" x14ac:dyDescent="0.2">
      <c r="D997" s="24"/>
      <c r="E997" s="24"/>
      <c r="F997" s="66"/>
      <c r="G997" s="67"/>
      <c r="H997" s="24"/>
      <c r="I997" s="24"/>
      <c r="O997" s="3"/>
      <c r="P997" s="23"/>
      <c r="Q997" s="23"/>
      <c r="R997" s="24"/>
      <c r="S997" s="24"/>
      <c r="T997" s="66"/>
      <c r="U997" s="67"/>
      <c r="V997" s="24"/>
      <c r="W997" s="24"/>
    </row>
    <row r="998" spans="4:23" x14ac:dyDescent="0.2">
      <c r="D998" s="24"/>
      <c r="E998" s="24"/>
      <c r="F998" s="66"/>
      <c r="G998" s="67"/>
      <c r="H998" s="24"/>
      <c r="I998" s="24"/>
      <c r="O998" s="3"/>
      <c r="P998" s="23"/>
      <c r="Q998" s="23"/>
      <c r="R998" s="24"/>
      <c r="S998" s="24"/>
      <c r="T998" s="66"/>
      <c r="U998" s="67"/>
      <c r="V998" s="24"/>
      <c r="W998" s="24"/>
    </row>
    <row r="999" spans="4:23" x14ac:dyDescent="0.2">
      <c r="D999" s="24"/>
      <c r="E999" s="24"/>
      <c r="F999" s="66"/>
      <c r="G999" s="67"/>
      <c r="H999" s="24"/>
      <c r="I999" s="24"/>
      <c r="O999" s="3"/>
      <c r="P999" s="23"/>
      <c r="Q999" s="23"/>
      <c r="R999" s="24"/>
      <c r="S999" s="24"/>
      <c r="T999" s="66"/>
      <c r="U999" s="67"/>
      <c r="V999" s="24"/>
      <c r="W999" s="24"/>
    </row>
    <row r="1000" spans="4:23" x14ac:dyDescent="0.2">
      <c r="D1000" s="24"/>
      <c r="E1000" s="24"/>
      <c r="F1000" s="66"/>
      <c r="G1000" s="67"/>
      <c r="H1000" s="24"/>
      <c r="I1000" s="24"/>
      <c r="O1000" s="3"/>
      <c r="P1000" s="23"/>
      <c r="Q1000" s="23"/>
      <c r="R1000" s="24"/>
      <c r="S1000" s="24"/>
      <c r="T1000" s="66"/>
      <c r="U1000" s="67"/>
      <c r="V1000" s="24"/>
      <c r="W1000" s="24"/>
    </row>
    <row r="1001" spans="4:23" x14ac:dyDescent="0.2">
      <c r="D1001" s="24"/>
      <c r="E1001" s="24"/>
      <c r="F1001" s="66"/>
      <c r="G1001" s="67"/>
      <c r="H1001" s="24"/>
      <c r="I1001" s="24"/>
      <c r="O1001" s="3"/>
      <c r="P1001" s="23"/>
      <c r="Q1001" s="23"/>
      <c r="R1001" s="24"/>
      <c r="S1001" s="24"/>
      <c r="T1001" s="66"/>
      <c r="U1001" s="67"/>
      <c r="V1001" s="24"/>
      <c r="W1001" s="24"/>
    </row>
    <row r="1002" spans="4:23" x14ac:dyDescent="0.2">
      <c r="D1002" s="24"/>
      <c r="E1002" s="24"/>
      <c r="F1002" s="66"/>
      <c r="G1002" s="67"/>
      <c r="H1002" s="24"/>
      <c r="I1002" s="24"/>
      <c r="O1002" s="3"/>
      <c r="P1002" s="23"/>
      <c r="Q1002" s="23"/>
      <c r="R1002" s="24"/>
      <c r="S1002" s="24"/>
      <c r="T1002" s="66"/>
      <c r="U1002" s="67"/>
      <c r="V1002" s="24"/>
      <c r="W1002" s="24"/>
    </row>
    <row r="1003" spans="4:23" x14ac:dyDescent="0.2">
      <c r="D1003" s="24"/>
      <c r="E1003" s="24"/>
      <c r="F1003" s="66"/>
      <c r="G1003" s="67"/>
      <c r="H1003" s="24"/>
      <c r="I1003" s="24"/>
      <c r="O1003" s="3"/>
      <c r="P1003" s="23"/>
      <c r="Q1003" s="23"/>
      <c r="R1003" s="24"/>
      <c r="S1003" s="24"/>
      <c r="T1003" s="66"/>
      <c r="U1003" s="67"/>
      <c r="V1003" s="24"/>
      <c r="W1003" s="24"/>
    </row>
    <row r="1004" spans="4:23" x14ac:dyDescent="0.2">
      <c r="D1004" s="24"/>
      <c r="E1004" s="24"/>
      <c r="F1004" s="66"/>
      <c r="G1004" s="67"/>
      <c r="H1004" s="24"/>
      <c r="I1004" s="24"/>
      <c r="O1004" s="3"/>
      <c r="P1004" s="23"/>
      <c r="Q1004" s="23"/>
      <c r="R1004" s="24"/>
      <c r="S1004" s="24"/>
      <c r="T1004" s="66"/>
      <c r="U1004" s="67"/>
      <c r="V1004" s="24"/>
      <c r="W1004" s="24"/>
    </row>
    <row r="1005" spans="4:23" x14ac:dyDescent="0.2">
      <c r="D1005" s="24"/>
      <c r="E1005" s="24"/>
      <c r="F1005" s="66"/>
      <c r="G1005" s="67"/>
      <c r="H1005" s="24"/>
      <c r="I1005" s="24"/>
      <c r="O1005" s="3"/>
      <c r="P1005" s="23"/>
      <c r="Q1005" s="23"/>
      <c r="R1005" s="24"/>
      <c r="S1005" s="24"/>
      <c r="T1005" s="66"/>
      <c r="U1005" s="67"/>
      <c r="V1005" s="24"/>
      <c r="W1005" s="24"/>
    </row>
    <row r="1006" spans="4:23" x14ac:dyDescent="0.2">
      <c r="D1006" s="24"/>
      <c r="E1006" s="24"/>
      <c r="F1006" s="66"/>
      <c r="G1006" s="67"/>
      <c r="H1006" s="24"/>
      <c r="I1006" s="24"/>
      <c r="O1006" s="3"/>
      <c r="P1006" s="23"/>
      <c r="Q1006" s="23"/>
      <c r="R1006" s="24"/>
      <c r="S1006" s="24"/>
      <c r="T1006" s="66"/>
      <c r="U1006" s="67"/>
      <c r="V1006" s="24"/>
      <c r="W1006" s="24"/>
    </row>
    <row r="1007" spans="4:23" x14ac:dyDescent="0.2">
      <c r="D1007" s="24"/>
      <c r="E1007" s="24"/>
      <c r="F1007" s="66"/>
      <c r="G1007" s="67"/>
      <c r="H1007" s="24"/>
      <c r="I1007" s="24"/>
      <c r="O1007" s="3"/>
      <c r="P1007" s="23"/>
      <c r="Q1007" s="23"/>
      <c r="R1007" s="24"/>
      <c r="S1007" s="24"/>
      <c r="T1007" s="66"/>
      <c r="U1007" s="67"/>
      <c r="V1007" s="24"/>
      <c r="W1007" s="24"/>
    </row>
    <row r="1008" spans="4:23" x14ac:dyDescent="0.2">
      <c r="D1008" s="24"/>
      <c r="E1008" s="24"/>
      <c r="F1008" s="66"/>
      <c r="G1008" s="67"/>
      <c r="H1008" s="24"/>
      <c r="I1008" s="24"/>
      <c r="O1008" s="3"/>
      <c r="P1008" s="23"/>
      <c r="Q1008" s="23"/>
      <c r="R1008" s="24"/>
      <c r="S1008" s="24"/>
      <c r="T1008" s="66"/>
      <c r="U1008" s="67"/>
      <c r="V1008" s="24"/>
      <c r="W1008" s="24"/>
    </row>
    <row r="1009" spans="4:23" x14ac:dyDescent="0.2">
      <c r="D1009" s="24"/>
      <c r="E1009" s="24"/>
      <c r="F1009" s="66"/>
      <c r="G1009" s="67"/>
      <c r="H1009" s="24"/>
      <c r="I1009" s="24"/>
      <c r="O1009" s="3"/>
      <c r="P1009" s="23"/>
      <c r="Q1009" s="23"/>
      <c r="R1009" s="24"/>
      <c r="S1009" s="24"/>
      <c r="T1009" s="66"/>
      <c r="U1009" s="67"/>
      <c r="V1009" s="24"/>
      <c r="W1009" s="24"/>
    </row>
    <row r="1010" spans="4:23" x14ac:dyDescent="0.2">
      <c r="D1010" s="24"/>
      <c r="E1010" s="24"/>
      <c r="F1010" s="66"/>
      <c r="G1010" s="67"/>
      <c r="H1010" s="24"/>
      <c r="I1010" s="24"/>
      <c r="O1010" s="3"/>
      <c r="P1010" s="23"/>
      <c r="Q1010" s="23"/>
      <c r="R1010" s="24"/>
      <c r="S1010" s="24"/>
      <c r="T1010" s="66"/>
      <c r="U1010" s="67"/>
      <c r="V1010" s="24"/>
      <c r="W1010" s="24"/>
    </row>
    <row r="1011" spans="4:23" x14ac:dyDescent="0.2">
      <c r="D1011" s="24"/>
      <c r="E1011" s="24"/>
      <c r="F1011" s="66"/>
      <c r="G1011" s="67"/>
      <c r="H1011" s="24"/>
      <c r="I1011" s="24"/>
      <c r="O1011" s="3"/>
      <c r="P1011" s="23"/>
      <c r="Q1011" s="23"/>
      <c r="R1011" s="24"/>
      <c r="S1011" s="24"/>
      <c r="T1011" s="66"/>
      <c r="U1011" s="67"/>
      <c r="V1011" s="24"/>
      <c r="W1011" s="24"/>
    </row>
    <row r="1012" spans="4:23" x14ac:dyDescent="0.2">
      <c r="D1012" s="24"/>
      <c r="E1012" s="24"/>
      <c r="F1012" s="66"/>
      <c r="G1012" s="67"/>
      <c r="H1012" s="24"/>
      <c r="I1012" s="24"/>
      <c r="O1012" s="3"/>
      <c r="P1012" s="23"/>
      <c r="Q1012" s="23"/>
      <c r="R1012" s="24"/>
      <c r="S1012" s="24"/>
      <c r="T1012" s="66"/>
      <c r="U1012" s="67"/>
      <c r="V1012" s="24"/>
      <c r="W1012" s="24"/>
    </row>
    <row r="1013" spans="4:23" x14ac:dyDescent="0.2">
      <c r="D1013" s="24"/>
      <c r="E1013" s="24"/>
      <c r="F1013" s="66"/>
      <c r="G1013" s="67"/>
      <c r="H1013" s="24"/>
      <c r="I1013" s="24"/>
      <c r="O1013" s="3"/>
      <c r="P1013" s="23"/>
      <c r="Q1013" s="23"/>
      <c r="R1013" s="24"/>
      <c r="S1013" s="24"/>
      <c r="T1013" s="66"/>
      <c r="U1013" s="67"/>
      <c r="V1013" s="24"/>
      <c r="W1013" s="24"/>
    </row>
    <row r="1014" spans="4:23" x14ac:dyDescent="0.2">
      <c r="D1014" s="24"/>
      <c r="E1014" s="24"/>
      <c r="F1014" s="66"/>
      <c r="G1014" s="67"/>
      <c r="H1014" s="24"/>
      <c r="I1014" s="24"/>
      <c r="O1014" s="3"/>
      <c r="P1014" s="23"/>
      <c r="Q1014" s="23"/>
      <c r="R1014" s="24"/>
      <c r="S1014" s="24"/>
      <c r="T1014" s="66"/>
      <c r="U1014" s="67"/>
      <c r="V1014" s="24"/>
      <c r="W1014" s="24"/>
    </row>
    <row r="1015" spans="4:23" x14ac:dyDescent="0.2">
      <c r="D1015" s="24"/>
      <c r="E1015" s="24"/>
      <c r="F1015" s="66"/>
      <c r="G1015" s="67"/>
      <c r="H1015" s="24"/>
      <c r="I1015" s="24"/>
      <c r="O1015" s="3"/>
      <c r="P1015" s="23"/>
      <c r="Q1015" s="23"/>
      <c r="R1015" s="24"/>
      <c r="S1015" s="24"/>
      <c r="T1015" s="66"/>
      <c r="U1015" s="67"/>
      <c r="V1015" s="24"/>
      <c r="W1015" s="24"/>
    </row>
    <row r="1016" spans="4:23" x14ac:dyDescent="0.2">
      <c r="D1016" s="24"/>
      <c r="E1016" s="24"/>
      <c r="F1016" s="66"/>
      <c r="G1016" s="67"/>
      <c r="H1016" s="24"/>
      <c r="I1016" s="24"/>
      <c r="O1016" s="3"/>
      <c r="P1016" s="23"/>
      <c r="Q1016" s="23"/>
      <c r="R1016" s="24"/>
      <c r="S1016" s="24"/>
      <c r="T1016" s="66"/>
      <c r="U1016" s="67"/>
      <c r="V1016" s="24"/>
      <c r="W1016" s="24"/>
    </row>
    <row r="1017" spans="4:23" x14ac:dyDescent="0.2">
      <c r="D1017" s="24"/>
      <c r="E1017" s="24"/>
      <c r="F1017" s="66"/>
      <c r="G1017" s="67"/>
      <c r="H1017" s="24"/>
      <c r="I1017" s="24"/>
      <c r="O1017" s="3"/>
      <c r="P1017" s="23"/>
      <c r="Q1017" s="23"/>
      <c r="R1017" s="24"/>
      <c r="S1017" s="24"/>
      <c r="T1017" s="66"/>
      <c r="U1017" s="67"/>
      <c r="V1017" s="24"/>
      <c r="W1017" s="24"/>
    </row>
    <row r="1018" spans="4:23" x14ac:dyDescent="0.2">
      <c r="D1018" s="24"/>
      <c r="E1018" s="24"/>
      <c r="F1018" s="66"/>
      <c r="G1018" s="67"/>
      <c r="H1018" s="24"/>
      <c r="I1018" s="24"/>
      <c r="O1018" s="3"/>
      <c r="P1018" s="23"/>
      <c r="Q1018" s="23"/>
      <c r="R1018" s="24"/>
      <c r="S1018" s="24"/>
      <c r="T1018" s="66"/>
      <c r="U1018" s="67"/>
      <c r="V1018" s="24"/>
      <c r="W1018" s="24"/>
    </row>
    <row r="1019" spans="4:23" x14ac:dyDescent="0.2">
      <c r="D1019" s="80"/>
      <c r="E1019" s="80"/>
      <c r="F1019" s="66"/>
      <c r="G1019" s="67"/>
      <c r="H1019" s="29"/>
      <c r="I1019" s="29"/>
      <c r="O1019" s="3"/>
      <c r="P1019" s="23"/>
      <c r="Q1019" s="23"/>
      <c r="R1019" s="80"/>
      <c r="S1019" s="80"/>
      <c r="T1019" s="66"/>
      <c r="U1019" s="67"/>
      <c r="V1019" s="29"/>
      <c r="W1019" s="29"/>
    </row>
    <row r="1020" spans="4:23" x14ac:dyDescent="0.2">
      <c r="D1020" s="24"/>
      <c r="E1020" s="24"/>
      <c r="F1020" s="66"/>
      <c r="G1020" s="67"/>
      <c r="H1020" s="24"/>
      <c r="I1020" s="24"/>
      <c r="O1020" s="3"/>
      <c r="P1020" s="23"/>
      <c r="Q1020" s="23"/>
      <c r="R1020" s="24"/>
      <c r="S1020" s="24"/>
      <c r="T1020" s="66"/>
      <c r="U1020" s="67"/>
      <c r="V1020" s="24"/>
      <c r="W1020" s="24"/>
    </row>
    <row r="1021" spans="4:23" x14ac:dyDescent="0.2">
      <c r="D1021" s="24"/>
      <c r="E1021" s="24"/>
      <c r="F1021" s="66"/>
      <c r="G1021" s="67"/>
      <c r="H1021" s="24"/>
      <c r="I1021" s="24"/>
      <c r="O1021" s="3"/>
      <c r="P1021" s="23"/>
      <c r="Q1021" s="23"/>
      <c r="R1021" s="24"/>
      <c r="S1021" s="24"/>
      <c r="T1021" s="66"/>
      <c r="U1021" s="67"/>
      <c r="V1021" s="24"/>
      <c r="W1021" s="24"/>
    </row>
    <row r="1022" spans="4:23" x14ac:dyDescent="0.2">
      <c r="D1022" s="24"/>
      <c r="E1022" s="24"/>
      <c r="F1022" s="66"/>
      <c r="G1022" s="67"/>
      <c r="H1022" s="24"/>
      <c r="I1022" s="24"/>
      <c r="O1022" s="3"/>
      <c r="P1022" s="23"/>
      <c r="Q1022" s="23"/>
      <c r="R1022" s="24"/>
      <c r="S1022" s="24"/>
      <c r="T1022" s="66"/>
      <c r="U1022" s="67"/>
      <c r="V1022" s="24"/>
      <c r="W1022" s="24"/>
    </row>
    <row r="1023" spans="4:23" x14ac:dyDescent="0.2">
      <c r="D1023" s="24"/>
      <c r="E1023" s="24"/>
      <c r="F1023" s="24"/>
      <c r="G1023" s="68"/>
      <c r="H1023" s="24"/>
      <c r="I1023" s="24"/>
      <c r="O1023" s="3"/>
      <c r="P1023" s="23"/>
      <c r="Q1023" s="23"/>
      <c r="R1023" s="24"/>
      <c r="S1023" s="24"/>
      <c r="T1023" s="24"/>
      <c r="U1023" s="68"/>
      <c r="V1023" s="24"/>
      <c r="W1023" s="24"/>
    </row>
    <row r="1024" spans="4:23" x14ac:dyDescent="0.2">
      <c r="D1024" s="80"/>
      <c r="E1024" s="80"/>
      <c r="F1024" s="66"/>
      <c r="G1024" s="67"/>
      <c r="H1024" s="24"/>
      <c r="I1024" s="24"/>
      <c r="O1024" s="3"/>
      <c r="P1024" s="23"/>
      <c r="Q1024" s="23"/>
      <c r="R1024" s="80"/>
      <c r="S1024" s="80"/>
      <c r="T1024" s="66"/>
      <c r="U1024" s="67"/>
      <c r="V1024" s="24"/>
      <c r="W1024" s="24"/>
    </row>
    <row r="1025" spans="4:23" x14ac:dyDescent="0.2">
      <c r="D1025" s="24"/>
      <c r="E1025" s="24"/>
      <c r="F1025" s="66"/>
      <c r="G1025" s="67"/>
      <c r="H1025" s="24"/>
      <c r="I1025" s="24"/>
      <c r="O1025" s="3"/>
      <c r="P1025" s="23"/>
      <c r="Q1025" s="23"/>
      <c r="R1025" s="24"/>
      <c r="S1025" s="24"/>
      <c r="T1025" s="66"/>
      <c r="U1025" s="67"/>
      <c r="V1025" s="24"/>
      <c r="W1025" s="24"/>
    </row>
    <row r="1026" spans="4:23" x14ac:dyDescent="0.2">
      <c r="D1026" s="24"/>
      <c r="E1026" s="24"/>
      <c r="F1026" s="66"/>
      <c r="G1026" s="67"/>
      <c r="H1026" s="24"/>
      <c r="I1026" s="24"/>
      <c r="O1026" s="3"/>
      <c r="P1026" s="23"/>
      <c r="Q1026" s="23"/>
      <c r="R1026" s="24"/>
      <c r="S1026" s="24"/>
      <c r="T1026" s="66"/>
      <c r="U1026" s="67"/>
      <c r="V1026" s="24"/>
      <c r="W1026" s="24"/>
    </row>
    <row r="1027" spans="4:23" x14ac:dyDescent="0.2">
      <c r="D1027" s="29"/>
      <c r="E1027" s="29"/>
      <c r="F1027" s="66"/>
      <c r="G1027" s="67"/>
      <c r="H1027" s="29"/>
      <c r="I1027" s="29"/>
      <c r="O1027" s="3"/>
      <c r="P1027" s="23"/>
      <c r="Q1027" s="23"/>
      <c r="R1027" s="29"/>
      <c r="S1027" s="29"/>
      <c r="T1027" s="66"/>
      <c r="U1027" s="67"/>
      <c r="V1027" s="29"/>
      <c r="W1027" s="29"/>
    </row>
    <row r="1028" spans="4:23" x14ac:dyDescent="0.2">
      <c r="D1028" s="24"/>
      <c r="E1028" s="24"/>
      <c r="F1028" s="66"/>
      <c r="G1028" s="67"/>
      <c r="H1028" s="24"/>
      <c r="I1028" s="24"/>
      <c r="O1028" s="3"/>
      <c r="P1028" s="23"/>
      <c r="Q1028" s="23"/>
      <c r="R1028" s="24"/>
      <c r="S1028" s="24"/>
      <c r="T1028" s="66"/>
      <c r="U1028" s="67"/>
      <c r="V1028" s="24"/>
      <c r="W1028" s="24"/>
    </row>
    <row r="1029" spans="4:23" x14ac:dyDescent="0.2">
      <c r="D1029" s="24"/>
      <c r="E1029" s="24"/>
      <c r="F1029" s="66"/>
      <c r="G1029" s="67"/>
      <c r="H1029" s="24"/>
      <c r="I1029" s="24"/>
      <c r="O1029" s="3"/>
      <c r="P1029" s="23"/>
      <c r="Q1029" s="23"/>
      <c r="R1029" s="24"/>
      <c r="S1029" s="24"/>
      <c r="T1029" s="66"/>
      <c r="U1029" s="67"/>
      <c r="V1029" s="24"/>
      <c r="W1029" s="24"/>
    </row>
    <row r="1030" spans="4:23" x14ac:dyDescent="0.2">
      <c r="D1030" s="24"/>
      <c r="E1030" s="24"/>
      <c r="F1030" s="66"/>
      <c r="G1030" s="67"/>
      <c r="H1030" s="24"/>
      <c r="I1030" s="24"/>
      <c r="O1030" s="3"/>
      <c r="P1030" s="23"/>
      <c r="Q1030" s="23"/>
      <c r="R1030" s="24"/>
      <c r="S1030" s="24"/>
      <c r="T1030" s="66"/>
      <c r="U1030" s="67"/>
      <c r="V1030" s="24"/>
      <c r="W1030" s="24"/>
    </row>
    <row r="1031" spans="4:23" x14ac:dyDescent="0.2">
      <c r="D1031" s="24"/>
      <c r="E1031" s="24"/>
      <c r="F1031" s="24"/>
      <c r="G1031" s="68"/>
      <c r="H1031" s="24"/>
      <c r="I1031" s="24"/>
      <c r="O1031" s="3"/>
      <c r="P1031" s="23"/>
      <c r="Q1031" s="23"/>
      <c r="R1031" s="24"/>
      <c r="S1031" s="24"/>
      <c r="T1031" s="24"/>
      <c r="U1031" s="68"/>
      <c r="V1031" s="24"/>
      <c r="W1031" s="24"/>
    </row>
    <row r="1032" spans="4:23" x14ac:dyDescent="0.2">
      <c r="D1032" s="24"/>
      <c r="E1032" s="24"/>
      <c r="F1032" s="66"/>
      <c r="G1032" s="67"/>
      <c r="H1032" s="24"/>
      <c r="I1032" s="24"/>
      <c r="O1032" s="3"/>
      <c r="P1032" s="23"/>
      <c r="Q1032" s="23"/>
      <c r="R1032" s="24"/>
      <c r="S1032" s="24"/>
      <c r="T1032" s="66"/>
      <c r="U1032" s="67"/>
      <c r="V1032" s="24"/>
      <c r="W1032" s="24"/>
    </row>
    <row r="1033" spans="4:23" x14ac:dyDescent="0.2">
      <c r="D1033" s="24"/>
      <c r="E1033" s="24"/>
      <c r="F1033" s="24"/>
      <c r="G1033" s="68"/>
      <c r="H1033" s="24"/>
      <c r="I1033" s="24"/>
      <c r="O1033" s="3"/>
      <c r="P1033" s="23"/>
      <c r="Q1033" s="23"/>
      <c r="R1033" s="24"/>
      <c r="S1033" s="24"/>
      <c r="T1033" s="24"/>
      <c r="U1033" s="68"/>
      <c r="V1033" s="24"/>
      <c r="W1033" s="24"/>
    </row>
    <row r="1034" spans="4:23" x14ac:dyDescent="0.2">
      <c r="D1034" s="24"/>
      <c r="E1034" s="24"/>
      <c r="F1034" s="24"/>
      <c r="G1034" s="68"/>
      <c r="H1034" s="24"/>
      <c r="I1034" s="24"/>
      <c r="O1034" s="3"/>
      <c r="P1034" s="23"/>
      <c r="Q1034" s="23"/>
      <c r="R1034" s="24"/>
      <c r="S1034" s="24"/>
      <c r="T1034" s="24"/>
      <c r="U1034" s="68"/>
      <c r="V1034" s="24"/>
      <c r="W1034" s="24"/>
    </row>
    <row r="1035" spans="4:23" x14ac:dyDescent="0.2">
      <c r="D1035" s="24"/>
      <c r="E1035" s="24"/>
      <c r="F1035" s="66"/>
      <c r="G1035" s="67"/>
      <c r="H1035" s="24"/>
      <c r="I1035" s="24"/>
      <c r="O1035" s="3"/>
      <c r="P1035" s="23"/>
      <c r="Q1035" s="23"/>
      <c r="R1035" s="24"/>
      <c r="S1035" s="24"/>
      <c r="T1035" s="66"/>
      <c r="U1035" s="67"/>
      <c r="V1035" s="24"/>
      <c r="W1035" s="24"/>
    </row>
    <row r="1036" spans="4:23" x14ac:dyDescent="0.2">
      <c r="D1036" s="24"/>
      <c r="E1036" s="24"/>
      <c r="F1036" s="66"/>
      <c r="G1036" s="67"/>
      <c r="H1036" s="24"/>
      <c r="I1036" s="24"/>
      <c r="O1036" s="3"/>
      <c r="P1036" s="23"/>
      <c r="Q1036" s="23"/>
      <c r="R1036" s="24"/>
      <c r="S1036" s="24"/>
      <c r="T1036" s="66"/>
      <c r="U1036" s="67"/>
      <c r="V1036" s="24"/>
      <c r="W1036" s="24"/>
    </row>
    <row r="1037" spans="4:23" x14ac:dyDescent="0.2">
      <c r="D1037" s="24"/>
      <c r="E1037" s="24"/>
      <c r="F1037" s="24"/>
      <c r="G1037" s="68"/>
      <c r="H1037" s="24"/>
      <c r="I1037" s="24"/>
      <c r="O1037" s="3"/>
      <c r="P1037" s="23"/>
      <c r="Q1037" s="23"/>
      <c r="R1037" s="24"/>
      <c r="S1037" s="24"/>
      <c r="T1037" s="24"/>
      <c r="U1037" s="68"/>
      <c r="V1037" s="24"/>
      <c r="W1037" s="24"/>
    </row>
    <row r="1038" spans="4:23" x14ac:dyDescent="0.2">
      <c r="D1038" s="24"/>
      <c r="E1038" s="24"/>
      <c r="F1038" s="66"/>
      <c r="G1038" s="67"/>
      <c r="H1038" s="24"/>
      <c r="I1038" s="24"/>
      <c r="O1038" s="3"/>
      <c r="P1038" s="23"/>
      <c r="Q1038" s="23"/>
      <c r="R1038" s="24"/>
      <c r="S1038" s="24"/>
      <c r="T1038" s="66"/>
      <c r="U1038" s="67"/>
      <c r="V1038" s="24"/>
      <c r="W1038" s="24"/>
    </row>
    <row r="1039" spans="4:23" x14ac:dyDescent="0.2">
      <c r="D1039" s="24"/>
      <c r="E1039" s="24"/>
      <c r="F1039" s="66"/>
      <c r="G1039" s="67"/>
      <c r="H1039" s="24"/>
      <c r="I1039" s="24"/>
      <c r="O1039" s="3"/>
      <c r="P1039" s="23"/>
      <c r="Q1039" s="23"/>
      <c r="R1039" s="24"/>
      <c r="S1039" s="24"/>
      <c r="T1039" s="66"/>
      <c r="U1039" s="67"/>
      <c r="V1039" s="24"/>
      <c r="W1039" s="24"/>
    </row>
    <row r="1040" spans="4:23" x14ac:dyDescent="0.2">
      <c r="D1040" s="24"/>
      <c r="E1040" s="24"/>
      <c r="F1040" s="66"/>
      <c r="G1040" s="67"/>
      <c r="H1040" s="24"/>
      <c r="I1040" s="24"/>
      <c r="O1040" s="3"/>
      <c r="P1040" s="23"/>
      <c r="Q1040" s="23"/>
      <c r="R1040" s="24"/>
      <c r="S1040" s="24"/>
      <c r="T1040" s="66"/>
      <c r="U1040" s="67"/>
      <c r="V1040" s="24"/>
      <c r="W1040" s="24"/>
    </row>
    <row r="1041" spans="4:23" x14ac:dyDescent="0.2">
      <c r="D1041" s="24"/>
      <c r="E1041" s="24"/>
      <c r="F1041" s="24"/>
      <c r="G1041" s="68"/>
      <c r="H1041" s="24"/>
      <c r="I1041" s="24"/>
      <c r="O1041" s="3"/>
      <c r="P1041" s="23"/>
      <c r="Q1041" s="23"/>
      <c r="R1041" s="24"/>
      <c r="S1041" s="24"/>
      <c r="T1041" s="24"/>
      <c r="U1041" s="68"/>
      <c r="V1041" s="24"/>
      <c r="W1041" s="24"/>
    </row>
    <row r="1042" spans="4:23" x14ac:dyDescent="0.2">
      <c r="D1042" s="24"/>
      <c r="E1042" s="24"/>
      <c r="F1042" s="24"/>
      <c r="G1042" s="68"/>
      <c r="H1042" s="24"/>
      <c r="I1042" s="24"/>
      <c r="O1042" s="3"/>
      <c r="P1042" s="23"/>
      <c r="Q1042" s="23"/>
      <c r="R1042" s="24"/>
      <c r="S1042" s="24"/>
      <c r="T1042" s="24"/>
      <c r="U1042" s="68"/>
      <c r="V1042" s="24"/>
      <c r="W1042" s="24"/>
    </row>
    <row r="1043" spans="4:23" x14ac:dyDescent="0.2">
      <c r="D1043" s="24"/>
      <c r="E1043" s="24"/>
      <c r="F1043" s="24"/>
      <c r="G1043" s="68"/>
      <c r="H1043" s="24"/>
      <c r="I1043" s="24"/>
      <c r="O1043" s="3"/>
      <c r="P1043" s="23"/>
      <c r="Q1043" s="23"/>
      <c r="R1043" s="24"/>
      <c r="S1043" s="24"/>
      <c r="T1043" s="24"/>
      <c r="U1043" s="68"/>
      <c r="V1043" s="24"/>
      <c r="W1043" s="24"/>
    </row>
    <row r="1044" spans="4:23" x14ac:dyDescent="0.2">
      <c r="D1044" s="24"/>
      <c r="E1044" s="24"/>
      <c r="F1044" s="66"/>
      <c r="G1044" s="67"/>
      <c r="H1044" s="24"/>
      <c r="I1044" s="24"/>
      <c r="O1044" s="3"/>
      <c r="P1044" s="23"/>
      <c r="Q1044" s="23"/>
      <c r="R1044" s="24"/>
      <c r="S1044" s="24"/>
      <c r="T1044" s="66"/>
      <c r="U1044" s="67"/>
      <c r="V1044" s="24"/>
      <c r="W1044" s="24"/>
    </row>
    <row r="1045" spans="4:23" x14ac:dyDescent="0.2">
      <c r="D1045" s="24"/>
      <c r="E1045" s="24"/>
      <c r="F1045" s="24"/>
      <c r="G1045" s="68"/>
      <c r="H1045" s="24"/>
      <c r="I1045" s="24"/>
      <c r="O1045" s="3"/>
      <c r="P1045" s="23"/>
      <c r="Q1045" s="23"/>
      <c r="R1045" s="24"/>
      <c r="S1045" s="24"/>
      <c r="T1045" s="24"/>
      <c r="U1045" s="68"/>
      <c r="V1045" s="24"/>
      <c r="W1045" s="24"/>
    </row>
    <row r="1046" spans="4:23" x14ac:dyDescent="0.2">
      <c r="D1046" s="24"/>
      <c r="E1046" s="24"/>
      <c r="F1046" s="24"/>
      <c r="G1046" s="68"/>
      <c r="H1046" s="24"/>
      <c r="I1046" s="24"/>
      <c r="O1046" s="3"/>
      <c r="P1046" s="23"/>
      <c r="Q1046" s="23"/>
      <c r="R1046" s="24"/>
      <c r="S1046" s="24"/>
      <c r="T1046" s="24"/>
      <c r="U1046" s="68"/>
      <c r="V1046" s="24"/>
      <c r="W1046" s="24"/>
    </row>
    <row r="1047" spans="4:23" x14ac:dyDescent="0.2">
      <c r="D1047" s="24"/>
      <c r="E1047" s="24"/>
      <c r="F1047" s="24"/>
      <c r="G1047" s="68"/>
      <c r="H1047" s="24"/>
      <c r="I1047" s="24"/>
      <c r="O1047" s="3"/>
      <c r="P1047" s="23"/>
      <c r="Q1047" s="23"/>
      <c r="R1047" s="24"/>
      <c r="S1047" s="24"/>
      <c r="T1047" s="24"/>
      <c r="U1047" s="68"/>
      <c r="V1047" s="24"/>
      <c r="W1047" s="24"/>
    </row>
    <row r="1048" spans="4:23" x14ac:dyDescent="0.2">
      <c r="D1048" s="24"/>
      <c r="E1048" s="24"/>
      <c r="F1048" s="66"/>
      <c r="G1048" s="67"/>
      <c r="H1048" s="24"/>
      <c r="I1048" s="24"/>
      <c r="O1048" s="3"/>
      <c r="P1048" s="23"/>
      <c r="Q1048" s="23"/>
      <c r="R1048" s="24"/>
      <c r="S1048" s="24"/>
      <c r="T1048" s="66"/>
      <c r="U1048" s="67"/>
      <c r="V1048" s="24"/>
      <c r="W1048" s="24"/>
    </row>
    <row r="1049" spans="4:23" x14ac:dyDescent="0.2">
      <c r="D1049" s="24"/>
      <c r="E1049" s="24"/>
      <c r="F1049" s="66"/>
      <c r="G1049" s="67"/>
      <c r="H1049" s="24"/>
      <c r="I1049" s="24"/>
      <c r="O1049" s="3"/>
      <c r="P1049" s="23"/>
      <c r="Q1049" s="23"/>
      <c r="R1049" s="24"/>
      <c r="S1049" s="24"/>
      <c r="T1049" s="66"/>
      <c r="U1049" s="67"/>
      <c r="V1049" s="24"/>
      <c r="W1049" s="24"/>
    </row>
    <row r="1050" spans="4:23" x14ac:dyDescent="0.2">
      <c r="D1050" s="24"/>
      <c r="E1050" s="24"/>
      <c r="F1050" s="66"/>
      <c r="G1050" s="67"/>
      <c r="H1050" s="24"/>
      <c r="I1050" s="24"/>
      <c r="O1050" s="3"/>
      <c r="P1050" s="23"/>
      <c r="Q1050" s="23"/>
      <c r="R1050" s="24"/>
      <c r="S1050" s="24"/>
      <c r="T1050" s="66"/>
      <c r="U1050" s="67"/>
      <c r="V1050" s="24"/>
      <c r="W1050" s="24"/>
    </row>
    <row r="1051" spans="4:23" x14ac:dyDescent="0.2">
      <c r="D1051" s="24"/>
      <c r="E1051" s="24"/>
      <c r="F1051" s="66"/>
      <c r="G1051" s="67"/>
      <c r="H1051" s="24"/>
      <c r="I1051" s="24"/>
      <c r="O1051" s="3"/>
      <c r="P1051" s="23"/>
      <c r="Q1051" s="23"/>
      <c r="R1051" s="24"/>
      <c r="S1051" s="24"/>
      <c r="T1051" s="66"/>
      <c r="U1051" s="67"/>
      <c r="V1051" s="24"/>
      <c r="W1051" s="24"/>
    </row>
    <row r="1052" spans="4:23" x14ac:dyDescent="0.2">
      <c r="D1052" s="24"/>
      <c r="E1052" s="24"/>
      <c r="F1052" s="66"/>
      <c r="G1052" s="67"/>
      <c r="H1052" s="24"/>
      <c r="I1052" s="24"/>
      <c r="O1052" s="3"/>
      <c r="P1052" s="23"/>
      <c r="Q1052" s="23"/>
      <c r="R1052" s="24"/>
      <c r="S1052" s="24"/>
      <c r="T1052" s="66"/>
      <c r="U1052" s="67"/>
      <c r="V1052" s="24"/>
      <c r="W1052" s="24"/>
    </row>
    <row r="1053" spans="4:23" x14ac:dyDescent="0.2">
      <c r="D1053" s="24"/>
      <c r="E1053" s="24"/>
      <c r="F1053" s="66"/>
      <c r="G1053" s="67"/>
      <c r="H1053" s="24"/>
      <c r="I1053" s="24"/>
      <c r="O1053" s="3"/>
      <c r="P1053" s="23"/>
      <c r="Q1053" s="23"/>
      <c r="R1053" s="24"/>
      <c r="S1053" s="24"/>
      <c r="T1053" s="66"/>
      <c r="U1053" s="67"/>
      <c r="V1053" s="24"/>
      <c r="W1053" s="24"/>
    </row>
    <row r="1054" spans="4:23" x14ac:dyDescent="0.2">
      <c r="D1054" s="24"/>
      <c r="E1054" s="24"/>
      <c r="F1054" s="66"/>
      <c r="G1054" s="67"/>
      <c r="H1054" s="24"/>
      <c r="I1054" s="24"/>
      <c r="O1054" s="3"/>
      <c r="P1054" s="23"/>
      <c r="Q1054" s="23"/>
      <c r="R1054" s="24"/>
      <c r="S1054" s="24"/>
      <c r="T1054" s="66"/>
      <c r="U1054" s="67"/>
      <c r="V1054" s="24"/>
      <c r="W1054" s="24"/>
    </row>
    <row r="1055" spans="4:23" x14ac:dyDescent="0.2">
      <c r="D1055" s="24"/>
      <c r="E1055" s="24"/>
      <c r="F1055" s="66"/>
      <c r="G1055" s="67"/>
      <c r="H1055" s="24"/>
      <c r="I1055" s="24"/>
      <c r="O1055" s="3"/>
      <c r="P1055" s="23"/>
      <c r="Q1055" s="23"/>
      <c r="R1055" s="24"/>
      <c r="S1055" s="24"/>
      <c r="T1055" s="66"/>
      <c r="U1055" s="67"/>
      <c r="V1055" s="24"/>
      <c r="W1055" s="24"/>
    </row>
    <row r="1056" spans="4:23" x14ac:dyDescent="0.2">
      <c r="D1056" s="24"/>
      <c r="E1056" s="24"/>
      <c r="F1056" s="66"/>
      <c r="G1056" s="67"/>
      <c r="H1056" s="24"/>
      <c r="I1056" s="24"/>
      <c r="O1056" s="3"/>
      <c r="P1056" s="23"/>
      <c r="Q1056" s="23"/>
      <c r="R1056" s="24"/>
      <c r="S1056" s="24"/>
      <c r="T1056" s="66"/>
      <c r="U1056" s="67"/>
      <c r="V1056" s="24"/>
      <c r="W1056" s="24"/>
    </row>
    <row r="1057" spans="4:23" x14ac:dyDescent="0.2">
      <c r="D1057" s="24"/>
      <c r="E1057" s="24"/>
      <c r="F1057" s="66"/>
      <c r="G1057" s="67"/>
      <c r="H1057" s="24"/>
      <c r="I1057" s="24"/>
      <c r="O1057" s="3"/>
      <c r="P1057" s="23"/>
      <c r="Q1057" s="23"/>
      <c r="R1057" s="24"/>
      <c r="S1057" s="24"/>
      <c r="T1057" s="66"/>
      <c r="U1057" s="67"/>
      <c r="V1057" s="24"/>
      <c r="W1057" s="24"/>
    </row>
    <row r="1058" spans="4:23" x14ac:dyDescent="0.2">
      <c r="D1058" s="24"/>
      <c r="E1058" s="24"/>
      <c r="F1058" s="66"/>
      <c r="G1058" s="67"/>
      <c r="H1058" s="24"/>
      <c r="I1058" s="24"/>
      <c r="O1058" s="3"/>
      <c r="P1058" s="23"/>
      <c r="Q1058" s="23"/>
      <c r="R1058" s="24"/>
      <c r="S1058" s="24"/>
      <c r="T1058" s="66"/>
      <c r="U1058" s="67"/>
      <c r="V1058" s="24"/>
      <c r="W1058" s="24"/>
    </row>
    <row r="1059" spans="4:23" x14ac:dyDescent="0.2">
      <c r="D1059" s="24"/>
      <c r="E1059" s="24"/>
      <c r="F1059" s="66"/>
      <c r="G1059" s="67"/>
      <c r="H1059" s="24"/>
      <c r="I1059" s="24"/>
      <c r="O1059" s="3"/>
      <c r="P1059" s="23"/>
      <c r="Q1059" s="23"/>
      <c r="R1059" s="24"/>
      <c r="S1059" s="24"/>
      <c r="T1059" s="66"/>
      <c r="U1059" s="67"/>
      <c r="V1059" s="24"/>
      <c r="W1059" s="24"/>
    </row>
    <row r="1060" spans="4:23" x14ac:dyDescent="0.2">
      <c r="D1060" s="24"/>
      <c r="E1060" s="24"/>
      <c r="F1060" s="66"/>
      <c r="G1060" s="67"/>
      <c r="H1060" s="24"/>
      <c r="I1060" s="24"/>
      <c r="O1060" s="3"/>
      <c r="P1060" s="23"/>
      <c r="Q1060" s="23"/>
      <c r="R1060" s="24"/>
      <c r="S1060" s="24"/>
      <c r="T1060" s="66"/>
      <c r="U1060" s="67"/>
      <c r="V1060" s="24"/>
      <c r="W1060" s="24"/>
    </row>
    <row r="1061" spans="4:23" x14ac:dyDescent="0.2">
      <c r="D1061" s="24"/>
      <c r="E1061" s="24"/>
      <c r="F1061" s="24"/>
      <c r="G1061" s="68"/>
      <c r="H1061" s="24"/>
      <c r="I1061" s="24"/>
      <c r="O1061" s="3"/>
      <c r="P1061" s="23"/>
      <c r="Q1061" s="23"/>
      <c r="R1061" s="24"/>
      <c r="S1061" s="24"/>
      <c r="T1061" s="24"/>
      <c r="U1061" s="68"/>
      <c r="V1061" s="24"/>
      <c r="W1061" s="24"/>
    </row>
    <row r="1062" spans="4:23" x14ac:dyDescent="0.2">
      <c r="D1062" s="24"/>
      <c r="E1062" s="24"/>
      <c r="F1062" s="66"/>
      <c r="G1062" s="67"/>
      <c r="H1062" s="24"/>
      <c r="I1062" s="24"/>
      <c r="O1062" s="3"/>
      <c r="P1062" s="23"/>
      <c r="Q1062" s="23"/>
      <c r="R1062" s="24"/>
      <c r="S1062" s="24"/>
      <c r="T1062" s="66"/>
      <c r="U1062" s="67"/>
      <c r="V1062" s="24"/>
      <c r="W1062" s="24"/>
    </row>
    <row r="1063" spans="4:23" x14ac:dyDescent="0.2">
      <c r="D1063" s="24"/>
      <c r="E1063" s="24"/>
      <c r="F1063" s="24"/>
      <c r="G1063" s="68"/>
      <c r="H1063" s="24"/>
      <c r="I1063" s="24"/>
      <c r="O1063" s="3"/>
      <c r="P1063" s="23"/>
      <c r="Q1063" s="23"/>
      <c r="R1063" s="24"/>
      <c r="S1063" s="24"/>
      <c r="T1063" s="24"/>
      <c r="U1063" s="68"/>
      <c r="V1063" s="24"/>
      <c r="W1063" s="24"/>
    </row>
    <row r="1064" spans="4:23" x14ac:dyDescent="0.2">
      <c r="D1064" s="24"/>
      <c r="E1064" s="24"/>
      <c r="F1064" s="24"/>
      <c r="G1064" s="68"/>
      <c r="H1064" s="24"/>
      <c r="I1064" s="24"/>
      <c r="O1064" s="3"/>
      <c r="P1064" s="23"/>
      <c r="Q1064" s="23"/>
      <c r="R1064" s="24"/>
      <c r="S1064" s="24"/>
      <c r="T1064" s="24"/>
      <c r="U1064" s="68"/>
      <c r="V1064" s="24"/>
      <c r="W1064" s="24"/>
    </row>
    <row r="1065" spans="4:23" x14ac:dyDescent="0.2">
      <c r="D1065" s="24"/>
      <c r="E1065" s="24"/>
      <c r="G1065" s="70"/>
      <c r="H1065" s="24"/>
      <c r="I1065" s="24"/>
      <c r="O1065" s="3"/>
      <c r="P1065" s="23"/>
      <c r="Q1065" s="23"/>
      <c r="R1065" s="24"/>
      <c r="S1065" s="24"/>
      <c r="T1065" s="29"/>
      <c r="U1065" s="70"/>
      <c r="V1065" s="24"/>
      <c r="W1065" s="24"/>
    </row>
    <row r="1066" spans="4:23" x14ac:dyDescent="0.2">
      <c r="D1066" s="24"/>
      <c r="E1066" s="24"/>
      <c r="G1066" s="70"/>
      <c r="H1066" s="24"/>
      <c r="I1066" s="24"/>
      <c r="O1066" s="3"/>
      <c r="P1066" s="23"/>
      <c r="Q1066" s="23"/>
      <c r="R1066" s="24"/>
      <c r="S1066" s="24"/>
      <c r="T1066" s="29"/>
      <c r="U1066" s="70"/>
      <c r="V1066" s="24"/>
      <c r="W1066" s="24"/>
    </row>
    <row r="1067" spans="4:23" x14ac:dyDescent="0.2">
      <c r="D1067" s="24"/>
      <c r="E1067" s="24"/>
      <c r="G1067" s="70"/>
      <c r="H1067" s="24"/>
      <c r="I1067" s="24"/>
      <c r="O1067" s="3"/>
      <c r="P1067" s="23"/>
      <c r="Q1067" s="23"/>
      <c r="R1067" s="24"/>
      <c r="S1067" s="24"/>
      <c r="T1067" s="29"/>
      <c r="U1067" s="70"/>
      <c r="V1067" s="24"/>
      <c r="W1067" s="24"/>
    </row>
    <row r="1068" spans="4:23" x14ac:dyDescent="0.2">
      <c r="D1068" s="24"/>
      <c r="E1068" s="24"/>
      <c r="G1068" s="70"/>
      <c r="H1068" s="24"/>
      <c r="I1068" s="24"/>
      <c r="O1068" s="3"/>
      <c r="P1068" s="23"/>
      <c r="Q1068" s="23"/>
      <c r="R1068" s="24"/>
      <c r="S1068" s="24"/>
      <c r="T1068" s="29"/>
      <c r="U1068" s="70"/>
      <c r="V1068" s="24"/>
      <c r="W1068" s="24"/>
    </row>
    <row r="1069" spans="4:23" x14ac:dyDescent="0.2">
      <c r="D1069" s="24"/>
      <c r="E1069" s="24"/>
      <c r="H1069" s="24"/>
      <c r="I1069" s="24"/>
      <c r="O1069" s="3"/>
      <c r="P1069" s="23"/>
      <c r="Q1069" s="23"/>
      <c r="R1069" s="24"/>
      <c r="S1069" s="24"/>
      <c r="T1069" s="29"/>
      <c r="U1069" s="71"/>
      <c r="V1069" s="24"/>
      <c r="W1069" s="24"/>
    </row>
    <row r="1070" spans="4:23" x14ac:dyDescent="0.2">
      <c r="D1070" s="24"/>
      <c r="E1070" s="24"/>
      <c r="G1070" s="70"/>
      <c r="H1070" s="24"/>
      <c r="I1070" s="24"/>
      <c r="O1070" s="3"/>
      <c r="P1070" s="23"/>
      <c r="Q1070" s="23"/>
      <c r="R1070" s="24"/>
      <c r="S1070" s="24"/>
      <c r="T1070" s="29"/>
      <c r="U1070" s="70"/>
      <c r="V1070" s="24"/>
      <c r="W1070" s="24"/>
    </row>
    <row r="1071" spans="4:23" x14ac:dyDescent="0.2">
      <c r="D1071" s="24"/>
      <c r="E1071" s="24"/>
      <c r="G1071" s="70"/>
      <c r="H1071" s="24"/>
      <c r="I1071" s="24"/>
      <c r="O1071" s="3"/>
      <c r="P1071" s="23"/>
      <c r="Q1071" s="23"/>
      <c r="R1071" s="24"/>
      <c r="S1071" s="24"/>
      <c r="T1071" s="29"/>
      <c r="U1071" s="70"/>
      <c r="V1071" s="24"/>
      <c r="W1071" s="24"/>
    </row>
    <row r="1072" spans="4:23" x14ac:dyDescent="0.2">
      <c r="D1072" s="24"/>
      <c r="E1072" s="24"/>
      <c r="G1072" s="70"/>
      <c r="H1072" s="24"/>
      <c r="I1072" s="24"/>
      <c r="O1072" s="3"/>
      <c r="P1072" s="23"/>
      <c r="Q1072" s="23"/>
      <c r="R1072" s="24"/>
      <c r="S1072" s="24"/>
      <c r="T1072" s="29"/>
      <c r="U1072" s="70"/>
      <c r="V1072" s="24"/>
      <c r="W1072" s="24"/>
    </row>
    <row r="1073" spans="4:23" x14ac:dyDescent="0.2">
      <c r="D1073" s="24"/>
      <c r="E1073" s="24"/>
      <c r="G1073" s="70"/>
      <c r="H1073" s="24"/>
      <c r="I1073" s="24"/>
      <c r="O1073" s="3"/>
      <c r="P1073" s="23"/>
      <c r="Q1073" s="23"/>
      <c r="R1073" s="24"/>
      <c r="S1073" s="24"/>
      <c r="T1073" s="29"/>
      <c r="U1073" s="70"/>
      <c r="V1073" s="24"/>
      <c r="W1073" s="24"/>
    </row>
    <row r="1074" spans="4:23" x14ac:dyDescent="0.2">
      <c r="D1074" s="24"/>
      <c r="E1074" s="24"/>
      <c r="F1074" s="66"/>
      <c r="G1074" s="67"/>
      <c r="H1074" s="24"/>
      <c r="I1074" s="24"/>
      <c r="O1074" s="3"/>
      <c r="P1074" s="23"/>
      <c r="Q1074" s="23"/>
      <c r="R1074" s="24"/>
      <c r="S1074" s="24"/>
      <c r="T1074" s="66"/>
      <c r="U1074" s="67"/>
      <c r="V1074" s="24"/>
      <c r="W1074" s="24"/>
    </row>
    <row r="1075" spans="4:23" x14ac:dyDescent="0.2">
      <c r="D1075" s="24"/>
      <c r="E1075" s="24"/>
      <c r="G1075" s="70"/>
      <c r="H1075" s="24"/>
      <c r="I1075" s="24"/>
      <c r="O1075" s="3"/>
      <c r="P1075" s="23"/>
      <c r="Q1075" s="23"/>
      <c r="R1075" s="24"/>
      <c r="S1075" s="24"/>
      <c r="T1075" s="29"/>
      <c r="U1075" s="70"/>
      <c r="V1075" s="24"/>
      <c r="W1075" s="24"/>
    </row>
    <row r="1076" spans="4:23" x14ac:dyDescent="0.2">
      <c r="D1076" s="24"/>
      <c r="E1076" s="24"/>
      <c r="F1076" s="66"/>
      <c r="G1076" s="67"/>
      <c r="H1076" s="24"/>
      <c r="I1076" s="24"/>
      <c r="O1076" s="3"/>
      <c r="P1076" s="23"/>
      <c r="Q1076" s="23"/>
      <c r="R1076" s="24"/>
      <c r="S1076" s="24"/>
      <c r="T1076" s="66"/>
      <c r="U1076" s="67"/>
      <c r="V1076" s="24"/>
      <c r="W1076" s="24"/>
    </row>
    <row r="1077" spans="4:23" x14ac:dyDescent="0.2">
      <c r="D1077" s="24"/>
      <c r="E1077" s="24"/>
      <c r="G1077" s="70"/>
      <c r="H1077" s="24"/>
      <c r="I1077" s="24"/>
      <c r="O1077" s="3"/>
      <c r="P1077" s="23"/>
      <c r="Q1077" s="23"/>
      <c r="R1077" s="24"/>
      <c r="S1077" s="24"/>
      <c r="T1077" s="29"/>
      <c r="U1077" s="70"/>
      <c r="V1077" s="24"/>
      <c r="W1077" s="24"/>
    </row>
    <row r="1078" spans="4:23" x14ac:dyDescent="0.2">
      <c r="D1078" s="24"/>
      <c r="E1078" s="24"/>
      <c r="G1078" s="70"/>
      <c r="H1078" s="24"/>
      <c r="I1078" s="24"/>
      <c r="O1078" s="3"/>
      <c r="P1078" s="23"/>
      <c r="Q1078" s="23"/>
      <c r="R1078" s="24"/>
      <c r="S1078" s="24"/>
      <c r="T1078" s="29"/>
      <c r="U1078" s="70"/>
      <c r="V1078" s="24"/>
      <c r="W1078" s="24"/>
    </row>
    <row r="1079" spans="4:23" x14ac:dyDescent="0.2">
      <c r="D1079" s="24"/>
      <c r="E1079" s="24"/>
      <c r="F1079" s="66"/>
      <c r="G1079" s="67"/>
      <c r="H1079" s="24"/>
      <c r="I1079" s="24"/>
      <c r="O1079" s="3"/>
      <c r="P1079" s="23"/>
      <c r="Q1079" s="23"/>
      <c r="R1079" s="24"/>
      <c r="S1079" s="24"/>
      <c r="T1079" s="66"/>
      <c r="U1079" s="67"/>
      <c r="V1079" s="24"/>
      <c r="W1079" s="24"/>
    </row>
    <row r="1080" spans="4:23" x14ac:dyDescent="0.2">
      <c r="D1080" s="24"/>
      <c r="E1080" s="24"/>
      <c r="G1080" s="70"/>
      <c r="H1080" s="24"/>
      <c r="I1080" s="24"/>
      <c r="O1080" s="3"/>
      <c r="P1080" s="23"/>
      <c r="Q1080" s="23"/>
      <c r="R1080" s="24"/>
      <c r="S1080" s="24"/>
      <c r="T1080" s="29"/>
      <c r="U1080" s="70"/>
      <c r="V1080" s="24"/>
      <c r="W1080" s="24"/>
    </row>
    <row r="1081" spans="4:23" x14ac:dyDescent="0.2">
      <c r="D1081" s="24"/>
      <c r="E1081" s="24"/>
      <c r="G1081" s="70"/>
      <c r="H1081" s="24"/>
      <c r="I1081" s="24"/>
      <c r="O1081" s="3"/>
      <c r="P1081" s="23"/>
      <c r="Q1081" s="23"/>
      <c r="R1081" s="24"/>
      <c r="S1081" s="24"/>
      <c r="T1081" s="29"/>
      <c r="U1081" s="70"/>
      <c r="V1081" s="24"/>
      <c r="W1081" s="24"/>
    </row>
    <row r="1082" spans="4:23" x14ac:dyDescent="0.2">
      <c r="D1082" s="24"/>
      <c r="E1082" s="24"/>
      <c r="H1082" s="24"/>
      <c r="I1082" s="24"/>
      <c r="O1082" s="3"/>
      <c r="P1082" s="23"/>
      <c r="Q1082" s="23"/>
      <c r="R1082" s="24"/>
      <c r="S1082" s="24"/>
      <c r="T1082" s="29"/>
      <c r="U1082" s="71"/>
      <c r="V1082" s="24"/>
      <c r="W1082" s="24"/>
    </row>
    <row r="1083" spans="4:23" x14ac:dyDescent="0.2">
      <c r="D1083" s="24"/>
      <c r="E1083" s="24"/>
      <c r="G1083" s="70"/>
      <c r="H1083" s="24"/>
      <c r="I1083" s="24"/>
      <c r="O1083" s="3"/>
      <c r="P1083" s="23"/>
      <c r="Q1083" s="23"/>
      <c r="R1083" s="24"/>
      <c r="S1083" s="24"/>
      <c r="T1083" s="29"/>
      <c r="U1083" s="70"/>
      <c r="V1083" s="24"/>
      <c r="W1083" s="24"/>
    </row>
    <row r="1084" spans="4:23" x14ac:dyDescent="0.2">
      <c r="D1084" s="24"/>
      <c r="E1084" s="24"/>
      <c r="G1084" s="70"/>
      <c r="H1084" s="24"/>
      <c r="I1084" s="24"/>
      <c r="O1084" s="3"/>
      <c r="P1084" s="23"/>
      <c r="Q1084" s="23"/>
      <c r="R1084" s="24"/>
      <c r="S1084" s="24"/>
      <c r="T1084" s="29"/>
      <c r="U1084" s="70"/>
      <c r="V1084" s="24"/>
      <c r="W1084" s="24"/>
    </row>
    <row r="1085" spans="4:23" x14ac:dyDescent="0.2">
      <c r="D1085" s="24"/>
      <c r="E1085" s="24"/>
      <c r="G1085" s="70"/>
      <c r="H1085" s="24"/>
      <c r="I1085" s="24"/>
      <c r="O1085" s="3"/>
      <c r="P1085" s="23"/>
      <c r="Q1085" s="23"/>
      <c r="R1085" s="24"/>
      <c r="S1085" s="24"/>
      <c r="T1085" s="29"/>
      <c r="U1085" s="70"/>
      <c r="V1085" s="24"/>
      <c r="W1085" s="24"/>
    </row>
    <row r="1086" spans="4:23" x14ac:dyDescent="0.2">
      <c r="D1086" s="24"/>
      <c r="E1086" s="24"/>
      <c r="G1086" s="70"/>
      <c r="H1086" s="24"/>
      <c r="I1086" s="24"/>
      <c r="O1086" s="3"/>
      <c r="P1086" s="23"/>
      <c r="Q1086" s="23"/>
      <c r="R1086" s="24"/>
      <c r="S1086" s="24"/>
      <c r="T1086" s="29"/>
      <c r="U1086" s="70"/>
      <c r="V1086" s="24"/>
      <c r="W1086" s="24"/>
    </row>
    <row r="1087" spans="4:23" x14ac:dyDescent="0.2">
      <c r="D1087" s="24"/>
      <c r="E1087" s="24"/>
      <c r="G1087" s="70"/>
      <c r="H1087" s="24"/>
      <c r="I1087" s="24"/>
      <c r="O1087" s="3"/>
      <c r="P1087" s="23"/>
      <c r="Q1087" s="23"/>
      <c r="R1087" s="24"/>
      <c r="S1087" s="24"/>
      <c r="T1087" s="29"/>
      <c r="U1087" s="70"/>
      <c r="V1087" s="24"/>
      <c r="W1087" s="24"/>
    </row>
    <row r="1088" spans="4:23" x14ac:dyDescent="0.2">
      <c r="D1088" s="24"/>
      <c r="E1088" s="24"/>
      <c r="G1088" s="70"/>
      <c r="H1088" s="24"/>
      <c r="I1088" s="24"/>
      <c r="O1088" s="3"/>
      <c r="P1088" s="23"/>
      <c r="Q1088" s="23"/>
      <c r="R1088" s="24"/>
      <c r="S1088" s="24"/>
      <c r="T1088" s="29"/>
      <c r="U1088" s="70"/>
      <c r="V1088" s="24"/>
      <c r="W1088" s="24"/>
    </row>
    <row r="1089" spans="4:23" x14ac:dyDescent="0.2">
      <c r="D1089" s="24"/>
      <c r="E1089" s="24"/>
      <c r="F1089" s="66"/>
      <c r="G1089" s="67"/>
      <c r="H1089" s="24"/>
      <c r="I1089" s="24"/>
      <c r="O1089" s="3"/>
      <c r="P1089" s="23"/>
      <c r="Q1089" s="23"/>
      <c r="R1089" s="24"/>
      <c r="S1089" s="24"/>
      <c r="T1089" s="66"/>
      <c r="U1089" s="67"/>
      <c r="V1089" s="24"/>
      <c r="W1089" s="24"/>
    </row>
    <row r="1090" spans="4:23" x14ac:dyDescent="0.2">
      <c r="D1090" s="24"/>
      <c r="E1090" s="24"/>
      <c r="F1090" s="24"/>
      <c r="G1090" s="68"/>
      <c r="H1090" s="24"/>
      <c r="I1090" s="24"/>
      <c r="O1090" s="3"/>
      <c r="P1090" s="23"/>
      <c r="Q1090" s="23"/>
      <c r="R1090" s="24"/>
      <c r="S1090" s="24"/>
      <c r="T1090" s="24"/>
      <c r="U1090" s="68"/>
      <c r="V1090" s="24"/>
      <c r="W1090" s="24"/>
    </row>
    <row r="1091" spans="4:23" x14ac:dyDescent="0.2">
      <c r="D1091" s="24"/>
      <c r="E1091" s="24"/>
      <c r="F1091" s="66"/>
      <c r="G1091" s="67"/>
      <c r="H1091" s="24"/>
      <c r="I1091" s="24"/>
      <c r="O1091" s="3"/>
      <c r="P1091" s="23"/>
      <c r="Q1091" s="23"/>
      <c r="R1091" s="24"/>
      <c r="S1091" s="24"/>
      <c r="T1091" s="66"/>
      <c r="U1091" s="67"/>
      <c r="V1091" s="24"/>
      <c r="W1091" s="24"/>
    </row>
    <row r="1092" spans="4:23" x14ac:dyDescent="0.2">
      <c r="D1092" s="24"/>
      <c r="E1092" s="24"/>
      <c r="F1092" s="66"/>
      <c r="G1092" s="67"/>
      <c r="H1092" s="24"/>
      <c r="I1092" s="24"/>
      <c r="O1092" s="3"/>
      <c r="P1092" s="23"/>
      <c r="Q1092" s="23"/>
      <c r="R1092" s="24"/>
      <c r="S1092" s="24"/>
      <c r="T1092" s="66"/>
      <c r="U1092" s="67"/>
      <c r="V1092" s="24"/>
      <c r="W1092" s="24"/>
    </row>
    <row r="1093" spans="4:23" x14ac:dyDescent="0.2">
      <c r="D1093" s="24"/>
      <c r="E1093" s="24"/>
      <c r="F1093" s="66"/>
      <c r="G1093" s="67"/>
      <c r="H1093" s="24"/>
      <c r="I1093" s="24"/>
      <c r="O1093" s="3"/>
      <c r="P1093" s="23"/>
      <c r="Q1093" s="23"/>
      <c r="R1093" s="24"/>
      <c r="S1093" s="24"/>
      <c r="T1093" s="66"/>
      <c r="U1093" s="67"/>
      <c r="V1093" s="24"/>
      <c r="W1093" s="24"/>
    </row>
    <row r="1094" spans="4:23" x14ac:dyDescent="0.2">
      <c r="D1094" s="24"/>
      <c r="E1094" s="24"/>
      <c r="F1094" s="66"/>
      <c r="G1094" s="67"/>
      <c r="H1094" s="24"/>
      <c r="I1094" s="24"/>
      <c r="O1094" s="3"/>
      <c r="P1094" s="23"/>
      <c r="Q1094" s="23"/>
      <c r="R1094" s="24"/>
      <c r="S1094" s="24"/>
      <c r="T1094" s="66"/>
      <c r="U1094" s="67"/>
      <c r="V1094" s="24"/>
      <c r="W1094" s="24"/>
    </row>
    <row r="1095" spans="4:23" x14ac:dyDescent="0.2">
      <c r="D1095" s="24"/>
      <c r="E1095" s="24"/>
      <c r="F1095" s="66"/>
      <c r="G1095" s="67"/>
      <c r="H1095" s="24"/>
      <c r="I1095" s="24"/>
      <c r="O1095" s="3"/>
      <c r="P1095" s="23"/>
      <c r="Q1095" s="23"/>
      <c r="R1095" s="24"/>
      <c r="S1095" s="24"/>
      <c r="T1095" s="66"/>
      <c r="U1095" s="67"/>
      <c r="V1095" s="24"/>
      <c r="W1095" s="24"/>
    </row>
    <row r="1096" spans="4:23" x14ac:dyDescent="0.2">
      <c r="D1096" s="24"/>
      <c r="E1096" s="24"/>
      <c r="F1096" s="66"/>
      <c r="G1096" s="67"/>
      <c r="H1096" s="24"/>
      <c r="I1096" s="24"/>
      <c r="O1096" s="3"/>
      <c r="P1096" s="23"/>
      <c r="Q1096" s="23"/>
      <c r="R1096" s="24"/>
      <c r="S1096" s="24"/>
      <c r="T1096" s="66"/>
      <c r="U1096" s="67"/>
      <c r="V1096" s="24"/>
      <c r="W1096" s="24"/>
    </row>
    <row r="1097" spans="4:23" x14ac:dyDescent="0.2">
      <c r="D1097" s="24"/>
      <c r="E1097" s="24"/>
      <c r="F1097" s="66"/>
      <c r="G1097" s="67"/>
      <c r="H1097" s="24"/>
      <c r="I1097" s="24"/>
      <c r="O1097" s="3"/>
      <c r="P1097" s="23"/>
      <c r="Q1097" s="23"/>
      <c r="R1097" s="24"/>
      <c r="S1097" s="24"/>
      <c r="T1097" s="66"/>
      <c r="U1097" s="67"/>
      <c r="V1097" s="24"/>
      <c r="W1097" s="24"/>
    </row>
    <row r="1098" spans="4:23" x14ac:dyDescent="0.2">
      <c r="D1098" s="24"/>
      <c r="E1098" s="24"/>
      <c r="F1098" s="66"/>
      <c r="G1098" s="67"/>
      <c r="H1098" s="24"/>
      <c r="I1098" s="24"/>
      <c r="O1098" s="3"/>
      <c r="P1098" s="23"/>
      <c r="Q1098" s="23"/>
      <c r="R1098" s="24"/>
      <c r="S1098" s="24"/>
      <c r="T1098" s="66"/>
      <c r="U1098" s="67"/>
      <c r="V1098" s="24"/>
      <c r="W1098" s="24"/>
    </row>
    <row r="1099" spans="4:23" x14ac:dyDescent="0.2">
      <c r="D1099" s="24"/>
      <c r="E1099" s="24"/>
      <c r="F1099" s="66"/>
      <c r="G1099" s="67"/>
      <c r="H1099" s="24"/>
      <c r="I1099" s="24"/>
      <c r="O1099" s="3"/>
      <c r="P1099" s="23"/>
      <c r="Q1099" s="23"/>
      <c r="R1099" s="24"/>
      <c r="S1099" s="24"/>
      <c r="T1099" s="66"/>
      <c r="U1099" s="67"/>
      <c r="V1099" s="24"/>
      <c r="W1099" s="24"/>
    </row>
    <row r="1100" spans="4:23" x14ac:dyDescent="0.2">
      <c r="D1100" s="24"/>
      <c r="E1100" s="24"/>
      <c r="F1100" s="66"/>
      <c r="G1100" s="67"/>
      <c r="H1100" s="24"/>
      <c r="I1100" s="24"/>
      <c r="O1100" s="3"/>
      <c r="P1100" s="23"/>
      <c r="Q1100" s="23"/>
      <c r="R1100" s="24"/>
      <c r="S1100" s="24"/>
      <c r="T1100" s="66"/>
      <c r="U1100" s="67"/>
      <c r="V1100" s="24"/>
      <c r="W1100" s="24"/>
    </row>
    <row r="1101" spans="4:23" x14ac:dyDescent="0.2">
      <c r="D1101" s="24"/>
      <c r="E1101" s="24"/>
      <c r="F1101" s="66"/>
      <c r="G1101" s="67"/>
      <c r="H1101" s="24"/>
      <c r="I1101" s="24"/>
      <c r="O1101" s="3"/>
      <c r="P1101" s="23"/>
      <c r="Q1101" s="23"/>
      <c r="R1101" s="24"/>
      <c r="S1101" s="24"/>
      <c r="T1101" s="66"/>
      <c r="U1101" s="67"/>
      <c r="V1101" s="24"/>
      <c r="W1101" s="24"/>
    </row>
    <row r="1102" spans="4:23" x14ac:dyDescent="0.2">
      <c r="D1102" s="24"/>
      <c r="E1102" s="24"/>
      <c r="F1102" s="66"/>
      <c r="G1102" s="67"/>
      <c r="H1102" s="24"/>
      <c r="I1102" s="24"/>
      <c r="O1102" s="3"/>
      <c r="P1102" s="23"/>
      <c r="Q1102" s="23"/>
      <c r="R1102" s="24"/>
      <c r="S1102" s="24"/>
      <c r="T1102" s="66"/>
      <c r="U1102" s="67"/>
      <c r="V1102" s="24"/>
      <c r="W1102" s="24"/>
    </row>
    <row r="1103" spans="4:23" x14ac:dyDescent="0.2">
      <c r="D1103" s="24"/>
      <c r="E1103" s="24"/>
      <c r="F1103" s="66"/>
      <c r="G1103" s="67"/>
      <c r="H1103" s="24"/>
      <c r="I1103" s="24"/>
      <c r="O1103" s="3"/>
      <c r="P1103" s="23"/>
      <c r="Q1103" s="23"/>
      <c r="R1103" s="24"/>
      <c r="S1103" s="24"/>
      <c r="T1103" s="66"/>
      <c r="U1103" s="67"/>
      <c r="V1103" s="24"/>
      <c r="W1103" s="24"/>
    </row>
    <row r="1104" spans="4:23" x14ac:dyDescent="0.2">
      <c r="D1104" s="24"/>
      <c r="E1104" s="24"/>
      <c r="F1104" s="66"/>
      <c r="G1104" s="67"/>
      <c r="H1104" s="24"/>
      <c r="I1104" s="24"/>
      <c r="O1104" s="3"/>
      <c r="P1104" s="23"/>
      <c r="Q1104" s="23"/>
      <c r="R1104" s="24"/>
      <c r="S1104" s="24"/>
      <c r="T1104" s="66"/>
      <c r="U1104" s="67"/>
      <c r="V1104" s="24"/>
      <c r="W1104" s="24"/>
    </row>
    <row r="1105" spans="4:23" x14ac:dyDescent="0.2">
      <c r="D1105" s="24"/>
      <c r="E1105" s="24"/>
      <c r="F1105" s="66"/>
      <c r="G1105" s="67"/>
      <c r="H1105" s="24"/>
      <c r="I1105" s="24"/>
      <c r="O1105" s="3"/>
      <c r="P1105" s="23"/>
      <c r="Q1105" s="23"/>
      <c r="R1105" s="24"/>
      <c r="S1105" s="24"/>
      <c r="T1105" s="66"/>
      <c r="U1105" s="67"/>
      <c r="V1105" s="24"/>
      <c r="W1105" s="24"/>
    </row>
    <row r="1106" spans="4:23" x14ac:dyDescent="0.2">
      <c r="D1106" s="29"/>
      <c r="E1106" s="29"/>
      <c r="F1106" s="66"/>
      <c r="G1106" s="67"/>
      <c r="H1106" s="29"/>
      <c r="I1106" s="29"/>
      <c r="O1106" s="3"/>
      <c r="P1106" s="23"/>
      <c r="Q1106" s="23"/>
      <c r="R1106" s="29"/>
      <c r="S1106" s="29"/>
      <c r="T1106" s="66"/>
      <c r="U1106" s="67"/>
      <c r="V1106" s="29"/>
      <c r="W1106" s="29"/>
    </row>
    <row r="1107" spans="4:23" x14ac:dyDescent="0.2">
      <c r="D1107" s="24"/>
      <c r="E1107" s="24"/>
      <c r="F1107" s="66"/>
      <c r="G1107" s="67"/>
      <c r="H1107" s="24"/>
      <c r="I1107" s="24"/>
      <c r="O1107" s="3"/>
      <c r="P1107" s="23"/>
      <c r="Q1107" s="23"/>
      <c r="R1107" s="24"/>
      <c r="S1107" s="24"/>
      <c r="T1107" s="66"/>
      <c r="U1107" s="67"/>
      <c r="V1107" s="24"/>
      <c r="W1107" s="24"/>
    </row>
    <row r="1108" spans="4:23" x14ac:dyDescent="0.2">
      <c r="D1108" s="24"/>
      <c r="E1108" s="24"/>
      <c r="F1108" s="66"/>
      <c r="G1108" s="67"/>
      <c r="H1108" s="24"/>
      <c r="I1108" s="24"/>
      <c r="O1108" s="3"/>
      <c r="P1108" s="23"/>
      <c r="Q1108" s="23"/>
      <c r="R1108" s="24"/>
      <c r="S1108" s="24"/>
      <c r="T1108" s="66"/>
      <c r="U1108" s="67"/>
      <c r="V1108" s="24"/>
      <c r="W1108" s="24"/>
    </row>
    <row r="1109" spans="4:23" x14ac:dyDescent="0.2">
      <c r="D1109" s="24"/>
      <c r="E1109" s="24"/>
      <c r="F1109" s="66"/>
      <c r="G1109" s="67"/>
      <c r="H1109" s="24"/>
      <c r="I1109" s="24"/>
      <c r="O1109" s="3"/>
      <c r="P1109" s="23"/>
      <c r="Q1109" s="23"/>
      <c r="R1109" s="24"/>
      <c r="S1109" s="24"/>
      <c r="T1109" s="66"/>
      <c r="U1109" s="67"/>
      <c r="V1109" s="24"/>
      <c r="W1109" s="24"/>
    </row>
    <row r="1110" spans="4:23" x14ac:dyDescent="0.2">
      <c r="D1110" s="24"/>
      <c r="E1110" s="24"/>
      <c r="F1110" s="66"/>
      <c r="G1110" s="67"/>
      <c r="H1110" s="24"/>
      <c r="I1110" s="24"/>
      <c r="O1110" s="3"/>
      <c r="P1110" s="23"/>
      <c r="Q1110" s="23"/>
      <c r="R1110" s="24"/>
      <c r="S1110" s="24"/>
      <c r="T1110" s="66"/>
      <c r="U1110" s="67"/>
      <c r="V1110" s="24"/>
      <c r="W1110" s="24"/>
    </row>
    <row r="1111" spans="4:23" x14ac:dyDescent="0.2">
      <c r="D1111" s="24"/>
      <c r="E1111" s="24"/>
      <c r="F1111" s="66"/>
      <c r="G1111" s="67"/>
      <c r="H1111" s="24"/>
      <c r="I1111" s="24"/>
      <c r="O1111" s="3"/>
      <c r="P1111" s="23"/>
      <c r="Q1111" s="23"/>
      <c r="R1111" s="24"/>
      <c r="S1111" s="24"/>
      <c r="T1111" s="66"/>
      <c r="U1111" s="67"/>
      <c r="V1111" s="24"/>
      <c r="W1111" s="24"/>
    </row>
    <row r="1112" spans="4:23" x14ac:dyDescent="0.2">
      <c r="D1112" s="24"/>
      <c r="E1112" s="24"/>
      <c r="F1112" s="66"/>
      <c r="G1112" s="67"/>
      <c r="H1112" s="24"/>
      <c r="I1112" s="24"/>
      <c r="O1112" s="3"/>
      <c r="P1112" s="23"/>
      <c r="Q1112" s="23"/>
      <c r="R1112" s="24"/>
      <c r="S1112" s="24"/>
      <c r="T1112" s="66"/>
      <c r="U1112" s="67"/>
      <c r="V1112" s="24"/>
      <c r="W1112" s="24"/>
    </row>
    <row r="1113" spans="4:23" x14ac:dyDescent="0.2">
      <c r="D1113" s="24"/>
      <c r="E1113" s="24"/>
      <c r="F1113" s="66"/>
      <c r="G1113" s="67"/>
      <c r="H1113" s="24"/>
      <c r="I1113" s="24"/>
      <c r="O1113" s="3"/>
      <c r="P1113" s="23"/>
      <c r="Q1113" s="23"/>
      <c r="R1113" s="24"/>
      <c r="S1113" s="24"/>
      <c r="T1113" s="66"/>
      <c r="U1113" s="67"/>
      <c r="V1113" s="24"/>
      <c r="W1113" s="24"/>
    </row>
    <row r="1114" spans="4:23" x14ac:dyDescent="0.2">
      <c r="D1114" s="24"/>
      <c r="E1114" s="24"/>
      <c r="F1114" s="66"/>
      <c r="G1114" s="67"/>
      <c r="H1114" s="24"/>
      <c r="I1114" s="24"/>
      <c r="O1114" s="3"/>
      <c r="P1114" s="23"/>
      <c r="Q1114" s="23"/>
      <c r="R1114" s="24"/>
      <c r="S1114" s="24"/>
      <c r="T1114" s="66"/>
      <c r="U1114" s="67"/>
      <c r="V1114" s="24"/>
      <c r="W1114" s="24"/>
    </row>
    <row r="1115" spans="4:23" x14ac:dyDescent="0.2">
      <c r="D1115" s="24"/>
      <c r="E1115" s="24"/>
      <c r="F1115" s="66"/>
      <c r="G1115" s="67"/>
      <c r="H1115" s="24"/>
      <c r="I1115" s="24"/>
      <c r="O1115" s="3"/>
      <c r="P1115" s="23"/>
      <c r="Q1115" s="23"/>
      <c r="R1115" s="24"/>
      <c r="S1115" s="24"/>
      <c r="T1115" s="66"/>
      <c r="U1115" s="67"/>
      <c r="V1115" s="24"/>
      <c r="W1115" s="24"/>
    </row>
    <row r="1116" spans="4:23" x14ac:dyDescent="0.2">
      <c r="D1116" s="24"/>
      <c r="E1116" s="24"/>
      <c r="F1116" s="66"/>
      <c r="G1116" s="67"/>
      <c r="H1116" s="24"/>
      <c r="I1116" s="24"/>
      <c r="O1116" s="3"/>
      <c r="P1116" s="23"/>
      <c r="Q1116" s="23"/>
      <c r="R1116" s="24"/>
      <c r="S1116" s="24"/>
      <c r="T1116" s="66"/>
      <c r="U1116" s="67"/>
      <c r="V1116" s="24"/>
      <c r="W1116" s="24"/>
    </row>
    <row r="1117" spans="4:23" x14ac:dyDescent="0.2">
      <c r="D1117" s="24"/>
      <c r="E1117" s="24"/>
      <c r="F1117" s="66"/>
      <c r="G1117" s="67"/>
      <c r="H1117" s="24"/>
      <c r="I1117" s="24"/>
      <c r="O1117" s="3"/>
      <c r="P1117" s="23"/>
      <c r="Q1117" s="23"/>
      <c r="R1117" s="24"/>
      <c r="S1117" s="24"/>
      <c r="T1117" s="66"/>
      <c r="U1117" s="67"/>
      <c r="V1117" s="24"/>
      <c r="W1117" s="24"/>
    </row>
    <row r="1118" spans="4:23" x14ac:dyDescent="0.2">
      <c r="D1118" s="24"/>
      <c r="E1118" s="24"/>
      <c r="F1118" s="66"/>
      <c r="G1118" s="67"/>
      <c r="H1118" s="24"/>
      <c r="I1118" s="24"/>
      <c r="O1118" s="3"/>
      <c r="P1118" s="23"/>
      <c r="Q1118" s="23"/>
      <c r="R1118" s="24"/>
      <c r="S1118" s="24"/>
      <c r="T1118" s="66"/>
      <c r="U1118" s="67"/>
      <c r="V1118" s="24"/>
      <c r="W1118" s="24"/>
    </row>
    <row r="1119" spans="4:23" x14ac:dyDescent="0.2">
      <c r="D1119" s="24"/>
      <c r="E1119" s="24"/>
      <c r="F1119" s="66"/>
      <c r="G1119" s="67"/>
      <c r="H1119" s="24"/>
      <c r="I1119" s="24"/>
      <c r="O1119" s="3"/>
      <c r="P1119" s="23"/>
      <c r="Q1119" s="23"/>
      <c r="R1119" s="24"/>
      <c r="S1119" s="24"/>
      <c r="T1119" s="66"/>
      <c r="U1119" s="67"/>
      <c r="V1119" s="24"/>
      <c r="W1119" s="24"/>
    </row>
    <row r="1120" spans="4:23" x14ac:dyDescent="0.2">
      <c r="D1120" s="24"/>
      <c r="E1120" s="24"/>
      <c r="F1120" s="66"/>
      <c r="G1120" s="67"/>
      <c r="H1120" s="24"/>
      <c r="I1120" s="24"/>
      <c r="O1120" s="3"/>
      <c r="P1120" s="23"/>
      <c r="Q1120" s="23"/>
      <c r="R1120" s="24"/>
      <c r="S1120" s="24"/>
      <c r="T1120" s="66"/>
      <c r="U1120" s="67"/>
      <c r="V1120" s="24"/>
      <c r="W1120" s="24"/>
    </row>
    <row r="1121" spans="4:23" x14ac:dyDescent="0.2">
      <c r="D1121" s="24"/>
      <c r="E1121" s="24"/>
      <c r="F1121" s="66"/>
      <c r="G1121" s="67"/>
      <c r="H1121" s="24"/>
      <c r="I1121" s="24"/>
      <c r="O1121" s="3"/>
      <c r="P1121" s="23"/>
      <c r="Q1121" s="23"/>
      <c r="R1121" s="24"/>
      <c r="S1121" s="24"/>
      <c r="T1121" s="66"/>
      <c r="U1121" s="67"/>
      <c r="V1121" s="24"/>
      <c r="W1121" s="24"/>
    </row>
    <row r="1122" spans="4:23" x14ac:dyDescent="0.2">
      <c r="D1122" s="24"/>
      <c r="E1122" s="24"/>
      <c r="F1122" s="24"/>
      <c r="G1122" s="68"/>
      <c r="H1122" s="24"/>
      <c r="I1122" s="24"/>
      <c r="O1122" s="3"/>
      <c r="P1122" s="23"/>
      <c r="Q1122" s="23"/>
      <c r="R1122" s="24"/>
      <c r="S1122" s="24"/>
      <c r="T1122" s="24"/>
      <c r="U1122" s="68"/>
      <c r="V1122" s="24"/>
      <c r="W1122" s="24"/>
    </row>
    <row r="1123" spans="4:23" x14ac:dyDescent="0.2">
      <c r="D1123" s="24"/>
      <c r="E1123" s="24"/>
      <c r="F1123" s="66"/>
      <c r="G1123" s="67"/>
      <c r="H1123" s="24"/>
      <c r="I1123" s="24"/>
      <c r="O1123" s="3"/>
      <c r="P1123" s="23"/>
      <c r="Q1123" s="23"/>
      <c r="R1123" s="24"/>
      <c r="S1123" s="24"/>
      <c r="T1123" s="66"/>
      <c r="U1123" s="67"/>
      <c r="V1123" s="24"/>
      <c r="W1123" s="24"/>
    </row>
    <row r="1124" spans="4:23" x14ac:dyDescent="0.2">
      <c r="D1124" s="24"/>
      <c r="E1124" s="24"/>
      <c r="F1124" s="66"/>
      <c r="G1124" s="67"/>
      <c r="H1124" s="24"/>
      <c r="I1124" s="24"/>
      <c r="O1124" s="3"/>
      <c r="P1124" s="23"/>
      <c r="Q1124" s="23"/>
      <c r="R1124" s="24"/>
      <c r="S1124" s="24"/>
      <c r="T1124" s="66"/>
      <c r="U1124" s="67"/>
      <c r="V1124" s="24"/>
      <c r="W1124" s="24"/>
    </row>
    <row r="1125" spans="4:23" x14ac:dyDescent="0.2">
      <c r="D1125" s="24"/>
      <c r="E1125" s="24"/>
      <c r="F1125" s="66"/>
      <c r="G1125" s="67"/>
      <c r="H1125" s="24"/>
      <c r="I1125" s="24"/>
      <c r="O1125" s="3"/>
      <c r="P1125" s="23"/>
      <c r="Q1125" s="23"/>
      <c r="R1125" s="24"/>
      <c r="S1125" s="24"/>
      <c r="T1125" s="66"/>
      <c r="U1125" s="67"/>
      <c r="V1125" s="24"/>
      <c r="W1125" s="24"/>
    </row>
    <row r="1126" spans="4:23" x14ac:dyDescent="0.2">
      <c r="D1126" s="24"/>
      <c r="E1126" s="24"/>
      <c r="F1126" s="66"/>
      <c r="G1126" s="67"/>
      <c r="H1126" s="24"/>
      <c r="I1126" s="24"/>
      <c r="O1126" s="3"/>
      <c r="P1126" s="23"/>
      <c r="Q1126" s="23"/>
      <c r="R1126" s="24"/>
      <c r="S1126" s="24"/>
      <c r="T1126" s="66"/>
      <c r="U1126" s="67"/>
      <c r="V1126" s="24"/>
      <c r="W1126" s="24"/>
    </row>
    <row r="1127" spans="4:23" x14ac:dyDescent="0.2">
      <c r="D1127" s="24"/>
      <c r="E1127" s="24"/>
      <c r="F1127" s="66"/>
      <c r="G1127" s="67"/>
      <c r="H1127" s="24"/>
      <c r="I1127" s="24"/>
      <c r="O1127" s="3"/>
      <c r="P1127" s="23"/>
      <c r="Q1127" s="23"/>
      <c r="R1127" s="24"/>
      <c r="S1127" s="24"/>
      <c r="T1127" s="66"/>
      <c r="U1127" s="67"/>
      <c r="V1127" s="24"/>
      <c r="W1127" s="24"/>
    </row>
    <row r="1128" spans="4:23" x14ac:dyDescent="0.2">
      <c r="D1128" s="24"/>
      <c r="E1128" s="24"/>
      <c r="F1128" s="66"/>
      <c r="G1128" s="67"/>
      <c r="H1128" s="24"/>
      <c r="I1128" s="24"/>
      <c r="O1128" s="3"/>
      <c r="P1128" s="23"/>
      <c r="Q1128" s="23"/>
      <c r="R1128" s="24"/>
      <c r="S1128" s="24"/>
      <c r="T1128" s="66"/>
      <c r="U1128" s="67"/>
      <c r="V1128" s="24"/>
      <c r="W1128" s="24"/>
    </row>
    <row r="1129" spans="4:23" x14ac:dyDescent="0.2">
      <c r="D1129" s="24"/>
      <c r="E1129" s="24"/>
      <c r="F1129" s="66"/>
      <c r="G1129" s="67"/>
      <c r="H1129" s="24"/>
      <c r="I1129" s="24"/>
      <c r="O1129" s="3"/>
      <c r="P1129" s="23"/>
      <c r="Q1129" s="23"/>
      <c r="R1129" s="24"/>
      <c r="S1129" s="24"/>
      <c r="T1129" s="66"/>
      <c r="U1129" s="67"/>
      <c r="V1129" s="24"/>
      <c r="W1129" s="24"/>
    </row>
    <row r="1130" spans="4:23" x14ac:dyDescent="0.2">
      <c r="D1130" s="24"/>
      <c r="E1130" s="24"/>
      <c r="F1130" s="66"/>
      <c r="G1130" s="67"/>
      <c r="H1130" s="24"/>
      <c r="I1130" s="24"/>
      <c r="O1130" s="3"/>
      <c r="P1130" s="23"/>
      <c r="Q1130" s="23"/>
      <c r="R1130" s="24"/>
      <c r="S1130" s="24"/>
      <c r="T1130" s="66"/>
      <c r="U1130" s="67"/>
      <c r="V1130" s="24"/>
      <c r="W1130" s="24"/>
    </row>
    <row r="1131" spans="4:23" x14ac:dyDescent="0.2">
      <c r="D1131" s="24"/>
      <c r="E1131" s="24"/>
      <c r="F1131" s="66"/>
      <c r="G1131" s="67"/>
      <c r="H1131" s="24"/>
      <c r="I1131" s="24"/>
      <c r="O1131" s="3"/>
      <c r="P1131" s="23"/>
      <c r="Q1131" s="23"/>
      <c r="R1131" s="24"/>
      <c r="S1131" s="24"/>
      <c r="T1131" s="66"/>
      <c r="U1131" s="67"/>
      <c r="V1131" s="24"/>
      <c r="W1131" s="24"/>
    </row>
    <row r="1132" spans="4:23" x14ac:dyDescent="0.2">
      <c r="D1132" s="24"/>
      <c r="E1132" s="24"/>
      <c r="F1132" s="66"/>
      <c r="G1132" s="67"/>
      <c r="H1132" s="24"/>
      <c r="I1132" s="24"/>
      <c r="O1132" s="3"/>
      <c r="P1132" s="23"/>
      <c r="Q1132" s="23"/>
      <c r="R1132" s="24"/>
      <c r="S1132" s="24"/>
      <c r="T1132" s="66"/>
      <c r="U1132" s="67"/>
      <c r="V1132" s="24"/>
      <c r="W1132" s="24"/>
    </row>
    <row r="1133" spans="4:23" x14ac:dyDescent="0.2">
      <c r="D1133" s="24"/>
      <c r="E1133" s="24"/>
      <c r="F1133" s="66"/>
      <c r="G1133" s="67"/>
      <c r="H1133" s="24"/>
      <c r="I1133" s="24"/>
      <c r="O1133" s="3"/>
      <c r="P1133" s="23"/>
      <c r="Q1133" s="23"/>
      <c r="R1133" s="24"/>
      <c r="S1133" s="24"/>
      <c r="T1133" s="66"/>
      <c r="U1133" s="67"/>
      <c r="V1133" s="24"/>
      <c r="W1133" s="24"/>
    </row>
    <row r="1134" spans="4:23" x14ac:dyDescent="0.2">
      <c r="D1134" s="24"/>
      <c r="E1134" s="24"/>
      <c r="F1134" s="66"/>
      <c r="G1134" s="67"/>
      <c r="H1134" s="24"/>
      <c r="I1134" s="24"/>
      <c r="O1134" s="3"/>
      <c r="P1134" s="23"/>
      <c r="Q1134" s="23"/>
      <c r="R1134" s="24"/>
      <c r="S1134" s="24"/>
      <c r="T1134" s="66"/>
      <c r="U1134" s="67"/>
      <c r="V1134" s="24"/>
      <c r="W1134" s="24"/>
    </row>
    <row r="1135" spans="4:23" x14ac:dyDescent="0.2">
      <c r="D1135" s="24"/>
      <c r="E1135" s="24"/>
      <c r="F1135" s="66"/>
      <c r="G1135" s="67"/>
      <c r="H1135" s="24"/>
      <c r="I1135" s="24"/>
      <c r="O1135" s="3"/>
      <c r="P1135" s="23"/>
      <c r="Q1135" s="23"/>
      <c r="R1135" s="24"/>
      <c r="S1135" s="24"/>
      <c r="T1135" s="66"/>
      <c r="U1135" s="67"/>
      <c r="V1135" s="24"/>
      <c r="W1135" s="24"/>
    </row>
    <row r="1136" spans="4:23" x14ac:dyDescent="0.2">
      <c r="D1136" s="24"/>
      <c r="E1136" s="24"/>
      <c r="F1136" s="66"/>
      <c r="G1136" s="67"/>
      <c r="H1136" s="24"/>
      <c r="I1136" s="24"/>
      <c r="O1136" s="3"/>
      <c r="P1136" s="23"/>
      <c r="Q1136" s="23"/>
      <c r="R1136" s="24"/>
      <c r="S1136" s="24"/>
      <c r="T1136" s="66"/>
      <c r="U1136" s="67"/>
      <c r="V1136" s="24"/>
      <c r="W1136" s="24"/>
    </row>
    <row r="1137" spans="4:23" x14ac:dyDescent="0.2">
      <c r="D1137" s="24"/>
      <c r="E1137" s="24"/>
      <c r="F1137" s="66"/>
      <c r="G1137" s="67"/>
      <c r="H1137" s="24"/>
      <c r="I1137" s="24"/>
      <c r="O1137" s="3"/>
      <c r="P1137" s="23"/>
      <c r="Q1137" s="23"/>
      <c r="R1137" s="24"/>
      <c r="S1137" s="24"/>
      <c r="T1137" s="66"/>
      <c r="U1137" s="67"/>
      <c r="V1137" s="24"/>
      <c r="W1137" s="24"/>
    </row>
    <row r="1138" spans="4:23" x14ac:dyDescent="0.2">
      <c r="D1138" s="24"/>
      <c r="E1138" s="24"/>
      <c r="F1138" s="66"/>
      <c r="G1138" s="67"/>
      <c r="H1138" s="24"/>
      <c r="I1138" s="24"/>
      <c r="O1138" s="3"/>
      <c r="P1138" s="23"/>
      <c r="Q1138" s="23"/>
      <c r="R1138" s="24"/>
      <c r="S1138" s="24"/>
      <c r="T1138" s="66"/>
      <c r="U1138" s="67"/>
      <c r="V1138" s="24"/>
      <c r="W1138" s="24"/>
    </row>
    <row r="1139" spans="4:23" x14ac:dyDescent="0.2">
      <c r="D1139" s="24"/>
      <c r="E1139" s="24"/>
      <c r="F1139" s="66"/>
      <c r="G1139" s="67"/>
      <c r="H1139" s="24"/>
      <c r="I1139" s="24"/>
      <c r="O1139" s="3"/>
      <c r="P1139" s="23"/>
      <c r="Q1139" s="23"/>
      <c r="R1139" s="24"/>
      <c r="S1139" s="24"/>
      <c r="T1139" s="66"/>
      <c r="U1139" s="67"/>
      <c r="V1139" s="24"/>
      <c r="W1139" s="24"/>
    </row>
    <row r="1140" spans="4:23" x14ac:dyDescent="0.2">
      <c r="D1140" s="24"/>
      <c r="E1140" s="24"/>
      <c r="F1140" s="66"/>
      <c r="G1140" s="67"/>
      <c r="H1140" s="24"/>
      <c r="I1140" s="24"/>
      <c r="O1140" s="3"/>
      <c r="P1140" s="23"/>
      <c r="Q1140" s="23"/>
      <c r="R1140" s="24"/>
      <c r="S1140" s="24"/>
      <c r="T1140" s="66"/>
      <c r="U1140" s="67"/>
      <c r="V1140" s="24"/>
      <c r="W1140" s="24"/>
    </row>
    <row r="1141" spans="4:23" x14ac:dyDescent="0.2">
      <c r="D1141" s="24"/>
      <c r="E1141" s="24"/>
      <c r="F1141" s="66"/>
      <c r="G1141" s="67"/>
      <c r="H1141" s="24"/>
      <c r="I1141" s="24"/>
      <c r="O1141" s="3"/>
      <c r="P1141" s="23"/>
      <c r="Q1141" s="23"/>
      <c r="R1141" s="24"/>
      <c r="S1141" s="24"/>
      <c r="T1141" s="66"/>
      <c r="U1141" s="67"/>
      <c r="V1141" s="24"/>
      <c r="W1141" s="24"/>
    </row>
    <row r="1142" spans="4:23" x14ac:dyDescent="0.2">
      <c r="D1142" s="24"/>
      <c r="E1142" s="24"/>
      <c r="F1142" s="66"/>
      <c r="G1142" s="67"/>
      <c r="H1142" s="24"/>
      <c r="I1142" s="24"/>
      <c r="O1142" s="3"/>
      <c r="P1142" s="23"/>
      <c r="Q1142" s="23"/>
      <c r="R1142" s="24"/>
      <c r="S1142" s="24"/>
      <c r="T1142" s="66"/>
      <c r="U1142" s="67"/>
      <c r="V1142" s="24"/>
      <c r="W1142" s="24"/>
    </row>
    <row r="1143" spans="4:23" x14ac:dyDescent="0.2">
      <c r="D1143" s="29"/>
      <c r="E1143" s="29"/>
      <c r="F1143" s="66"/>
      <c r="G1143" s="67"/>
      <c r="H1143" s="29"/>
      <c r="I1143" s="24"/>
      <c r="O1143" s="3"/>
      <c r="P1143" s="23"/>
      <c r="Q1143" s="23"/>
      <c r="R1143" s="29"/>
      <c r="S1143" s="29"/>
      <c r="T1143" s="66"/>
      <c r="U1143" s="67"/>
      <c r="V1143" s="29"/>
      <c r="W1143" s="24"/>
    </row>
    <row r="1144" spans="4:23" x14ac:dyDescent="0.2">
      <c r="D1144" s="24"/>
      <c r="E1144" s="24"/>
      <c r="F1144" s="66"/>
      <c r="G1144" s="67"/>
      <c r="H1144" s="24"/>
      <c r="I1144" s="24"/>
      <c r="O1144" s="3"/>
      <c r="P1144" s="23"/>
      <c r="Q1144" s="23"/>
      <c r="R1144" s="24"/>
      <c r="S1144" s="24"/>
      <c r="T1144" s="66"/>
      <c r="U1144" s="67"/>
      <c r="V1144" s="24"/>
      <c r="W1144" s="24"/>
    </row>
    <row r="1145" spans="4:23" x14ac:dyDescent="0.2">
      <c r="D1145" s="24"/>
      <c r="E1145" s="24"/>
      <c r="F1145" s="66"/>
      <c r="G1145" s="67"/>
      <c r="H1145" s="24"/>
      <c r="I1145" s="24"/>
      <c r="O1145" s="3"/>
      <c r="P1145" s="23"/>
      <c r="Q1145" s="23"/>
      <c r="R1145" s="24"/>
      <c r="S1145" s="24"/>
      <c r="T1145" s="66"/>
      <c r="U1145" s="67"/>
      <c r="V1145" s="24"/>
      <c r="W1145" s="24"/>
    </row>
    <row r="1146" spans="4:23" x14ac:dyDescent="0.2">
      <c r="D1146" s="24"/>
      <c r="E1146" s="24"/>
      <c r="F1146" s="66"/>
      <c r="G1146" s="67"/>
      <c r="H1146" s="24"/>
      <c r="I1146" s="24"/>
      <c r="O1146" s="3"/>
      <c r="P1146" s="23"/>
      <c r="Q1146" s="23"/>
      <c r="R1146" s="24"/>
      <c r="S1146" s="24"/>
      <c r="T1146" s="66"/>
      <c r="U1146" s="67"/>
      <c r="V1146" s="24"/>
      <c r="W1146" s="24"/>
    </row>
    <row r="1147" spans="4:23" x14ac:dyDescent="0.2">
      <c r="D1147" s="24"/>
      <c r="E1147" s="24"/>
      <c r="F1147" s="66"/>
      <c r="G1147" s="67"/>
      <c r="H1147" s="24"/>
      <c r="I1147" s="24"/>
      <c r="O1147" s="3"/>
      <c r="P1147" s="23"/>
      <c r="Q1147" s="23"/>
      <c r="R1147" s="24"/>
      <c r="S1147" s="24"/>
      <c r="T1147" s="66"/>
      <c r="U1147" s="67"/>
      <c r="V1147" s="24"/>
      <c r="W1147" s="24"/>
    </row>
    <row r="1148" spans="4:23" x14ac:dyDescent="0.2">
      <c r="D1148" s="24"/>
      <c r="E1148" s="24"/>
      <c r="F1148" s="66"/>
      <c r="G1148" s="67"/>
      <c r="H1148" s="24"/>
      <c r="I1148" s="24"/>
      <c r="O1148" s="3"/>
      <c r="P1148" s="23"/>
      <c r="Q1148" s="23"/>
      <c r="R1148" s="24"/>
      <c r="S1148" s="24"/>
      <c r="T1148" s="66"/>
      <c r="U1148" s="67"/>
      <c r="V1148" s="24"/>
      <c r="W1148" s="24"/>
    </row>
    <row r="1149" spans="4:23" x14ac:dyDescent="0.2">
      <c r="D1149" s="24"/>
      <c r="E1149" s="24"/>
      <c r="F1149" s="66"/>
      <c r="G1149" s="67"/>
      <c r="H1149" s="24"/>
      <c r="I1149" s="24"/>
      <c r="O1149" s="3"/>
      <c r="P1149" s="23"/>
      <c r="Q1149" s="23"/>
      <c r="R1149" s="24"/>
      <c r="S1149" s="24"/>
      <c r="T1149" s="66"/>
      <c r="U1149" s="67"/>
      <c r="V1149" s="24"/>
      <c r="W1149" s="24"/>
    </row>
    <row r="1150" spans="4:23" x14ac:dyDescent="0.2">
      <c r="D1150" s="24"/>
      <c r="E1150" s="24"/>
      <c r="F1150" s="66"/>
      <c r="G1150" s="67"/>
      <c r="H1150" s="24"/>
      <c r="I1150" s="24"/>
      <c r="O1150" s="3"/>
      <c r="P1150" s="23"/>
      <c r="Q1150" s="23"/>
      <c r="R1150" s="24"/>
      <c r="S1150" s="24"/>
      <c r="T1150" s="66"/>
      <c r="U1150" s="67"/>
      <c r="V1150" s="24"/>
      <c r="W1150" s="24"/>
    </row>
    <row r="1151" spans="4:23" x14ac:dyDescent="0.2">
      <c r="D1151" s="24"/>
      <c r="E1151" s="24"/>
      <c r="F1151" s="66"/>
      <c r="G1151" s="67"/>
      <c r="H1151" s="24"/>
      <c r="I1151" s="24"/>
      <c r="O1151" s="3"/>
      <c r="P1151" s="23"/>
      <c r="Q1151" s="23"/>
      <c r="R1151" s="24"/>
      <c r="S1151" s="24"/>
      <c r="T1151" s="66"/>
      <c r="U1151" s="67"/>
      <c r="V1151" s="24"/>
      <c r="W1151" s="24"/>
    </row>
    <row r="1152" spans="4:23" x14ac:dyDescent="0.2">
      <c r="D1152" s="24"/>
      <c r="E1152" s="24"/>
      <c r="F1152" s="66"/>
      <c r="G1152" s="67"/>
      <c r="H1152" s="24"/>
      <c r="I1152" s="24"/>
      <c r="O1152" s="3"/>
      <c r="P1152" s="23"/>
      <c r="Q1152" s="23"/>
      <c r="R1152" s="24"/>
      <c r="S1152" s="24"/>
      <c r="T1152" s="66"/>
      <c r="U1152" s="67"/>
      <c r="V1152" s="24"/>
      <c r="W1152" s="24"/>
    </row>
    <row r="1153" spans="4:23" x14ac:dyDescent="0.2">
      <c r="D1153" s="24"/>
      <c r="E1153" s="24"/>
      <c r="F1153" s="66"/>
      <c r="G1153" s="67"/>
      <c r="H1153" s="24"/>
      <c r="I1153" s="24"/>
      <c r="O1153" s="3"/>
      <c r="P1153" s="23"/>
      <c r="Q1153" s="23"/>
      <c r="R1153" s="24"/>
      <c r="S1153" s="24"/>
      <c r="T1153" s="66"/>
      <c r="U1153" s="67"/>
      <c r="V1153" s="24"/>
      <c r="W1153" s="24"/>
    </row>
    <row r="1154" spans="4:23" x14ac:dyDescent="0.2">
      <c r="D1154" s="24"/>
      <c r="E1154" s="24"/>
      <c r="F1154" s="66"/>
      <c r="G1154" s="67"/>
      <c r="H1154" s="24"/>
      <c r="I1154" s="24"/>
      <c r="O1154" s="3"/>
      <c r="P1154" s="23"/>
      <c r="Q1154" s="23"/>
      <c r="R1154" s="24"/>
      <c r="S1154" s="24"/>
      <c r="T1154" s="66"/>
      <c r="U1154" s="67"/>
      <c r="V1154" s="24"/>
      <c r="W1154" s="24"/>
    </row>
    <row r="1155" spans="4:23" x14ac:dyDescent="0.2">
      <c r="D1155" s="24"/>
      <c r="E1155" s="24"/>
      <c r="F1155" s="66"/>
      <c r="G1155" s="67"/>
      <c r="H1155" s="24"/>
      <c r="I1155" s="24"/>
      <c r="O1155" s="3"/>
      <c r="P1155" s="23"/>
      <c r="Q1155" s="23"/>
      <c r="R1155" s="24"/>
      <c r="S1155" s="24"/>
      <c r="T1155" s="66"/>
      <c r="U1155" s="67"/>
      <c r="V1155" s="24"/>
      <c r="W1155" s="24"/>
    </row>
    <row r="1156" spans="4:23" x14ac:dyDescent="0.2">
      <c r="D1156" s="24"/>
      <c r="E1156" s="24"/>
      <c r="F1156" s="66"/>
      <c r="G1156" s="67"/>
      <c r="H1156" s="24"/>
      <c r="I1156" s="24"/>
      <c r="O1156" s="3"/>
      <c r="P1156" s="23"/>
      <c r="Q1156" s="23"/>
      <c r="R1156" s="24"/>
      <c r="S1156" s="24"/>
      <c r="T1156" s="66"/>
      <c r="U1156" s="67"/>
      <c r="V1156" s="24"/>
      <c r="W1156" s="24"/>
    </row>
    <row r="1157" spans="4:23" x14ac:dyDescent="0.2">
      <c r="D1157" s="24"/>
      <c r="E1157" s="24"/>
      <c r="F1157" s="66"/>
      <c r="G1157" s="67"/>
      <c r="H1157" s="24"/>
      <c r="I1157" s="24"/>
      <c r="O1157" s="3"/>
      <c r="P1157" s="23"/>
      <c r="Q1157" s="23"/>
      <c r="R1157" s="24"/>
      <c r="S1157" s="24"/>
      <c r="T1157" s="66"/>
      <c r="U1157" s="67"/>
      <c r="V1157" s="24"/>
      <c r="W1157" s="24"/>
    </row>
    <row r="1158" spans="4:23" x14ac:dyDescent="0.2">
      <c r="D1158" s="24"/>
      <c r="E1158" s="24"/>
      <c r="F1158" s="66"/>
      <c r="G1158" s="67"/>
      <c r="H1158" s="24"/>
      <c r="I1158" s="24"/>
      <c r="O1158" s="3"/>
      <c r="P1158" s="23"/>
      <c r="Q1158" s="23"/>
      <c r="R1158" s="24"/>
      <c r="S1158" s="24"/>
      <c r="T1158" s="66"/>
      <c r="U1158" s="67"/>
      <c r="V1158" s="24"/>
      <c r="W1158" s="24"/>
    </row>
    <row r="1159" spans="4:23" x14ac:dyDescent="0.2">
      <c r="D1159" s="24"/>
      <c r="E1159" s="24"/>
      <c r="F1159" s="66"/>
      <c r="G1159" s="67"/>
      <c r="H1159" s="24"/>
      <c r="I1159" s="24"/>
      <c r="O1159" s="3"/>
      <c r="P1159" s="23"/>
      <c r="Q1159" s="23"/>
      <c r="R1159" s="24"/>
      <c r="S1159" s="24"/>
      <c r="T1159" s="66"/>
      <c r="U1159" s="67"/>
      <c r="V1159" s="24"/>
      <c r="W1159" s="24"/>
    </row>
    <row r="1160" spans="4:23" x14ac:dyDescent="0.2">
      <c r="D1160" s="24"/>
      <c r="E1160" s="24"/>
      <c r="F1160" s="66"/>
      <c r="G1160" s="67"/>
      <c r="H1160" s="24"/>
      <c r="I1160" s="24"/>
      <c r="O1160" s="3"/>
      <c r="P1160" s="23"/>
      <c r="Q1160" s="23"/>
      <c r="R1160" s="24"/>
      <c r="S1160" s="24"/>
      <c r="T1160" s="66"/>
      <c r="U1160" s="67"/>
      <c r="V1160" s="24"/>
      <c r="W1160" s="24"/>
    </row>
    <row r="1161" spans="4:23" x14ac:dyDescent="0.2">
      <c r="D1161" s="24"/>
      <c r="E1161" s="24"/>
      <c r="F1161" s="66"/>
      <c r="G1161" s="67"/>
      <c r="H1161" s="24"/>
      <c r="I1161" s="24"/>
      <c r="O1161" s="3"/>
      <c r="P1161" s="23"/>
      <c r="Q1161" s="23"/>
      <c r="R1161" s="24"/>
      <c r="S1161" s="24"/>
      <c r="T1161" s="66"/>
      <c r="U1161" s="67"/>
      <c r="V1161" s="24"/>
      <c r="W1161" s="24"/>
    </row>
    <row r="1162" spans="4:23" x14ac:dyDescent="0.2">
      <c r="D1162" s="24"/>
      <c r="E1162" s="24"/>
      <c r="F1162" s="66"/>
      <c r="G1162" s="67"/>
      <c r="H1162" s="24"/>
      <c r="I1162" s="24"/>
      <c r="O1162" s="3"/>
      <c r="P1162" s="23"/>
      <c r="Q1162" s="23"/>
      <c r="R1162" s="24"/>
      <c r="S1162" s="24"/>
      <c r="T1162" s="66"/>
      <c r="U1162" s="67"/>
      <c r="V1162" s="24"/>
      <c r="W1162" s="24"/>
    </row>
    <row r="1163" spans="4:23" x14ac:dyDescent="0.2">
      <c r="D1163" s="24"/>
      <c r="E1163" s="24"/>
      <c r="F1163" s="66"/>
      <c r="G1163" s="67"/>
      <c r="H1163" s="24"/>
      <c r="I1163" s="24"/>
      <c r="O1163" s="3"/>
      <c r="P1163" s="23"/>
      <c r="Q1163" s="23"/>
      <c r="R1163" s="24"/>
      <c r="S1163" s="24"/>
      <c r="T1163" s="66"/>
      <c r="U1163" s="67"/>
      <c r="V1163" s="24"/>
      <c r="W1163" s="24"/>
    </row>
    <row r="1164" spans="4:23" x14ac:dyDescent="0.2">
      <c r="D1164" s="24"/>
      <c r="E1164" s="24"/>
      <c r="F1164" s="66"/>
      <c r="G1164" s="67"/>
      <c r="H1164" s="24"/>
      <c r="I1164" s="24"/>
      <c r="O1164" s="3"/>
      <c r="P1164" s="23"/>
      <c r="Q1164" s="23"/>
      <c r="R1164" s="24"/>
      <c r="S1164" s="24"/>
      <c r="T1164" s="66"/>
      <c r="U1164" s="67"/>
      <c r="V1164" s="24"/>
      <c r="W1164" s="24"/>
    </row>
    <row r="1165" spans="4:23" x14ac:dyDescent="0.2">
      <c r="D1165" s="24"/>
      <c r="E1165" s="24"/>
      <c r="F1165" s="66"/>
      <c r="G1165" s="67"/>
      <c r="H1165" s="24"/>
      <c r="I1165" s="24"/>
      <c r="O1165" s="3"/>
      <c r="P1165" s="23"/>
      <c r="Q1165" s="23"/>
      <c r="R1165" s="24"/>
      <c r="S1165" s="24"/>
      <c r="T1165" s="66"/>
      <c r="U1165" s="67"/>
      <c r="V1165" s="24"/>
      <c r="W1165" s="24"/>
    </row>
    <row r="1166" spans="4:23" x14ac:dyDescent="0.2">
      <c r="D1166" s="24"/>
      <c r="E1166" s="24"/>
      <c r="F1166" s="66"/>
      <c r="G1166" s="67"/>
      <c r="H1166" s="24"/>
      <c r="I1166" s="24"/>
      <c r="O1166" s="3"/>
      <c r="P1166" s="23"/>
      <c r="Q1166" s="23"/>
      <c r="R1166" s="24"/>
      <c r="S1166" s="24"/>
      <c r="T1166" s="66"/>
      <c r="U1166" s="67"/>
      <c r="V1166" s="24"/>
      <c r="W1166" s="24"/>
    </row>
    <row r="1167" spans="4:23" x14ac:dyDescent="0.2">
      <c r="D1167" s="24"/>
      <c r="E1167" s="24"/>
      <c r="F1167" s="66"/>
      <c r="G1167" s="67"/>
      <c r="H1167" s="24"/>
      <c r="I1167" s="24"/>
      <c r="O1167" s="3"/>
      <c r="P1167" s="23"/>
      <c r="Q1167" s="23"/>
      <c r="R1167" s="24"/>
      <c r="S1167" s="24"/>
      <c r="T1167" s="66"/>
      <c r="U1167" s="67"/>
      <c r="V1167" s="24"/>
      <c r="W1167" s="24"/>
    </row>
    <row r="1168" spans="4:23" x14ac:dyDescent="0.2">
      <c r="D1168" s="24"/>
      <c r="E1168" s="24"/>
      <c r="F1168" s="66"/>
      <c r="G1168" s="67"/>
      <c r="H1168" s="24"/>
      <c r="I1168" s="24"/>
      <c r="O1168" s="3"/>
      <c r="P1168" s="23"/>
      <c r="Q1168" s="23"/>
      <c r="R1168" s="24"/>
      <c r="S1168" s="24"/>
      <c r="T1168" s="66"/>
      <c r="U1168" s="67"/>
      <c r="V1168" s="24"/>
      <c r="W1168" s="24"/>
    </row>
    <row r="1169" spans="4:23" x14ac:dyDescent="0.2">
      <c r="D1169" s="24"/>
      <c r="E1169" s="24"/>
      <c r="F1169" s="66"/>
      <c r="G1169" s="67"/>
      <c r="H1169" s="24"/>
      <c r="I1169" s="24"/>
      <c r="O1169" s="3"/>
      <c r="P1169" s="23"/>
      <c r="Q1169" s="23"/>
      <c r="R1169" s="24"/>
      <c r="S1169" s="24"/>
      <c r="T1169" s="66"/>
      <c r="U1169" s="67"/>
      <c r="V1169" s="24"/>
      <c r="W1169" s="24"/>
    </row>
    <row r="1170" spans="4:23" x14ac:dyDescent="0.2">
      <c r="D1170" s="24"/>
      <c r="E1170" s="24"/>
      <c r="F1170" s="66"/>
      <c r="G1170" s="67"/>
      <c r="H1170" s="24"/>
      <c r="I1170" s="24"/>
      <c r="O1170" s="3"/>
      <c r="P1170" s="23"/>
      <c r="Q1170" s="23"/>
      <c r="R1170" s="24"/>
      <c r="S1170" s="24"/>
      <c r="T1170" s="66"/>
      <c r="U1170" s="67"/>
      <c r="V1170" s="24"/>
      <c r="W1170" s="24"/>
    </row>
    <row r="1171" spans="4:23" x14ac:dyDescent="0.2">
      <c r="D1171" s="24"/>
      <c r="E1171" s="24"/>
      <c r="F1171" s="66"/>
      <c r="G1171" s="67"/>
      <c r="H1171" s="24"/>
      <c r="I1171" s="24"/>
      <c r="O1171" s="3"/>
      <c r="P1171" s="23"/>
      <c r="Q1171" s="23"/>
      <c r="R1171" s="24"/>
      <c r="S1171" s="24"/>
      <c r="T1171" s="66"/>
      <c r="U1171" s="67"/>
      <c r="V1171" s="24"/>
      <c r="W1171" s="24"/>
    </row>
    <row r="1172" spans="4:23" x14ac:dyDescent="0.2">
      <c r="D1172" s="24"/>
      <c r="E1172" s="24"/>
      <c r="F1172" s="24"/>
      <c r="G1172" s="68"/>
      <c r="H1172" s="24"/>
      <c r="I1172" s="24"/>
      <c r="O1172" s="3"/>
      <c r="P1172" s="23"/>
      <c r="Q1172" s="23"/>
      <c r="R1172" s="24"/>
      <c r="S1172" s="24"/>
      <c r="T1172" s="24"/>
      <c r="U1172" s="68"/>
      <c r="V1172" s="24"/>
      <c r="W1172" s="24"/>
    </row>
    <row r="1173" spans="4:23" x14ac:dyDescent="0.2">
      <c r="D1173" s="24"/>
      <c r="E1173" s="24"/>
      <c r="F1173" s="24"/>
      <c r="G1173" s="68"/>
      <c r="H1173" s="24"/>
      <c r="I1173" s="24"/>
      <c r="O1173" s="3"/>
      <c r="P1173" s="23"/>
      <c r="Q1173" s="23"/>
      <c r="R1173" s="24"/>
      <c r="S1173" s="24"/>
      <c r="T1173" s="24"/>
      <c r="U1173" s="68"/>
      <c r="V1173" s="24"/>
      <c r="W1173" s="24"/>
    </row>
    <row r="1174" spans="4:23" x14ac:dyDescent="0.2">
      <c r="D1174" s="24"/>
      <c r="E1174" s="24"/>
      <c r="F1174" s="66"/>
      <c r="G1174" s="67"/>
      <c r="H1174" s="24"/>
      <c r="I1174" s="24"/>
      <c r="O1174" s="3"/>
      <c r="P1174" s="23"/>
      <c r="Q1174" s="23"/>
      <c r="R1174" s="24"/>
      <c r="S1174" s="24"/>
      <c r="T1174" s="66"/>
      <c r="U1174" s="67"/>
      <c r="V1174" s="24"/>
      <c r="W1174" s="24"/>
    </row>
    <row r="1175" spans="4:23" x14ac:dyDescent="0.2">
      <c r="D1175" s="24"/>
      <c r="E1175" s="24"/>
      <c r="F1175" s="66"/>
      <c r="G1175" s="67"/>
      <c r="H1175" s="24"/>
      <c r="I1175" s="24"/>
      <c r="O1175" s="3"/>
      <c r="P1175" s="23"/>
      <c r="Q1175" s="23"/>
      <c r="R1175" s="24"/>
      <c r="S1175" s="24"/>
      <c r="T1175" s="66"/>
      <c r="U1175" s="67"/>
      <c r="V1175" s="24"/>
      <c r="W1175" s="24"/>
    </row>
    <row r="1176" spans="4:23" x14ac:dyDescent="0.2">
      <c r="D1176" s="24"/>
      <c r="E1176" s="24"/>
      <c r="F1176" s="66"/>
      <c r="G1176" s="67"/>
      <c r="H1176" s="24"/>
      <c r="I1176" s="24"/>
      <c r="O1176" s="3"/>
      <c r="P1176" s="23"/>
      <c r="Q1176" s="23"/>
      <c r="R1176" s="24"/>
      <c r="S1176" s="24"/>
      <c r="T1176" s="66"/>
      <c r="U1176" s="67"/>
      <c r="V1176" s="24"/>
      <c r="W1176" s="24"/>
    </row>
    <row r="1177" spans="4:23" x14ac:dyDescent="0.2">
      <c r="D1177" s="24"/>
      <c r="E1177" s="24"/>
      <c r="F1177" s="66"/>
      <c r="G1177" s="67"/>
      <c r="H1177" s="24"/>
      <c r="I1177" s="24"/>
      <c r="O1177" s="3"/>
      <c r="P1177" s="23"/>
      <c r="Q1177" s="23"/>
      <c r="R1177" s="24"/>
      <c r="S1177" s="24"/>
      <c r="T1177" s="66"/>
      <c r="U1177" s="67"/>
      <c r="V1177" s="24"/>
      <c r="W1177" s="24"/>
    </row>
    <row r="1178" spans="4:23" x14ac:dyDescent="0.2">
      <c r="D1178" s="24"/>
      <c r="E1178" s="24"/>
      <c r="F1178" s="66"/>
      <c r="G1178" s="67"/>
      <c r="H1178" s="24"/>
      <c r="I1178" s="24"/>
      <c r="O1178" s="3"/>
      <c r="P1178" s="23"/>
      <c r="Q1178" s="23"/>
      <c r="R1178" s="24"/>
      <c r="S1178" s="24"/>
      <c r="T1178" s="66"/>
      <c r="U1178" s="67"/>
      <c r="V1178" s="24"/>
      <c r="W1178" s="24"/>
    </row>
    <row r="1179" spans="4:23" x14ac:dyDescent="0.2">
      <c r="D1179" s="24"/>
      <c r="E1179" s="24"/>
      <c r="F1179" s="66"/>
      <c r="G1179" s="67"/>
      <c r="H1179" s="24"/>
      <c r="I1179" s="24"/>
      <c r="O1179" s="3"/>
      <c r="P1179" s="23"/>
      <c r="Q1179" s="23"/>
      <c r="R1179" s="24"/>
      <c r="S1179" s="24"/>
      <c r="T1179" s="66"/>
      <c r="U1179" s="67"/>
      <c r="V1179" s="24"/>
      <c r="W1179" s="24"/>
    </row>
    <row r="1180" spans="4:23" x14ac:dyDescent="0.2">
      <c r="D1180" s="24"/>
      <c r="E1180" s="24"/>
      <c r="F1180" s="66"/>
      <c r="G1180" s="67"/>
      <c r="H1180" s="24"/>
      <c r="I1180" s="24"/>
      <c r="O1180" s="3"/>
      <c r="P1180" s="23"/>
      <c r="Q1180" s="23"/>
      <c r="R1180" s="24"/>
      <c r="S1180" s="24"/>
      <c r="T1180" s="66"/>
      <c r="U1180" s="67"/>
      <c r="V1180" s="24"/>
      <c r="W1180" s="24"/>
    </row>
    <row r="1181" spans="4:23" x14ac:dyDescent="0.2">
      <c r="D1181" s="24"/>
      <c r="E1181" s="24"/>
      <c r="F1181" s="66"/>
      <c r="G1181" s="67"/>
      <c r="H1181" s="24"/>
      <c r="I1181" s="24"/>
      <c r="O1181" s="3"/>
      <c r="P1181" s="23"/>
      <c r="Q1181" s="23"/>
      <c r="R1181" s="24"/>
      <c r="S1181" s="24"/>
      <c r="T1181" s="66"/>
      <c r="U1181" s="67"/>
      <c r="V1181" s="24"/>
      <c r="W1181" s="24"/>
    </row>
    <row r="1182" spans="4:23" x14ac:dyDescent="0.2">
      <c r="D1182" s="24"/>
      <c r="E1182" s="24"/>
      <c r="F1182" s="66"/>
      <c r="G1182" s="67"/>
      <c r="H1182" s="24"/>
      <c r="I1182" s="24"/>
      <c r="O1182" s="3"/>
      <c r="P1182" s="23"/>
      <c r="Q1182" s="23"/>
      <c r="R1182" s="24"/>
      <c r="S1182" s="24"/>
      <c r="T1182" s="66"/>
      <c r="U1182" s="67"/>
      <c r="V1182" s="24"/>
      <c r="W1182" s="24"/>
    </row>
    <row r="1183" spans="4:23" x14ac:dyDescent="0.2">
      <c r="D1183" s="24"/>
      <c r="E1183" s="24"/>
      <c r="F1183" s="66"/>
      <c r="G1183" s="67"/>
      <c r="H1183" s="24"/>
      <c r="I1183" s="24"/>
      <c r="O1183" s="3"/>
      <c r="P1183" s="23"/>
      <c r="Q1183" s="23"/>
      <c r="R1183" s="24"/>
      <c r="S1183" s="24"/>
      <c r="T1183" s="66"/>
      <c r="U1183" s="67"/>
      <c r="V1183" s="24"/>
      <c r="W1183" s="24"/>
    </row>
    <row r="1184" spans="4:23" x14ac:dyDescent="0.2">
      <c r="D1184" s="24"/>
      <c r="E1184" s="24"/>
      <c r="F1184" s="66"/>
      <c r="G1184" s="67"/>
      <c r="H1184" s="24"/>
      <c r="I1184" s="24"/>
      <c r="O1184" s="3"/>
      <c r="P1184" s="23"/>
      <c r="Q1184" s="23"/>
      <c r="R1184" s="24"/>
      <c r="S1184" s="24"/>
      <c r="T1184" s="66"/>
      <c r="U1184" s="67"/>
      <c r="V1184" s="24"/>
      <c r="W1184" s="24"/>
    </row>
    <row r="1185" spans="4:23" x14ac:dyDescent="0.2">
      <c r="D1185" s="24"/>
      <c r="E1185" s="24"/>
      <c r="F1185" s="66"/>
      <c r="G1185" s="67"/>
      <c r="H1185" s="24"/>
      <c r="I1185" s="24"/>
      <c r="O1185" s="3"/>
      <c r="P1185" s="23"/>
      <c r="Q1185" s="23"/>
      <c r="R1185" s="24"/>
      <c r="S1185" s="24"/>
      <c r="T1185" s="66"/>
      <c r="U1185" s="67"/>
      <c r="V1185" s="24"/>
      <c r="W1185" s="24"/>
    </row>
    <row r="1186" spans="4:23" x14ac:dyDescent="0.2">
      <c r="D1186" s="24"/>
      <c r="E1186" s="24"/>
      <c r="F1186" s="66"/>
      <c r="G1186" s="67"/>
      <c r="H1186" s="24"/>
      <c r="I1186" s="24"/>
      <c r="O1186" s="3"/>
      <c r="P1186" s="23"/>
      <c r="Q1186" s="23"/>
      <c r="R1186" s="24"/>
      <c r="S1186" s="24"/>
      <c r="T1186" s="66"/>
      <c r="U1186" s="67"/>
      <c r="V1186" s="24"/>
      <c r="W1186" s="24"/>
    </row>
    <row r="1187" spans="4:23" x14ac:dyDescent="0.2">
      <c r="D1187" s="24"/>
      <c r="E1187" s="24"/>
      <c r="F1187" s="66"/>
      <c r="G1187" s="67"/>
      <c r="H1187" s="24"/>
      <c r="I1187" s="24"/>
      <c r="O1187" s="3"/>
      <c r="P1187" s="23"/>
      <c r="Q1187" s="23"/>
      <c r="R1187" s="24"/>
      <c r="S1187" s="24"/>
      <c r="T1187" s="66"/>
      <c r="U1187" s="67"/>
      <c r="V1187" s="24"/>
      <c r="W1187" s="24"/>
    </row>
    <row r="1188" spans="4:23" x14ac:dyDescent="0.2">
      <c r="D1188" s="24"/>
      <c r="E1188" s="24"/>
      <c r="F1188" s="66"/>
      <c r="G1188" s="67"/>
      <c r="H1188" s="24"/>
      <c r="I1188" s="24"/>
      <c r="O1188" s="3"/>
      <c r="P1188" s="23"/>
      <c r="Q1188" s="23"/>
      <c r="R1188" s="24"/>
      <c r="S1188" s="24"/>
      <c r="T1188" s="66"/>
      <c r="U1188" s="67"/>
      <c r="V1188" s="24"/>
      <c r="W1188" s="24"/>
    </row>
    <row r="1189" spans="4:23" x14ac:dyDescent="0.2">
      <c r="D1189" s="24"/>
      <c r="E1189" s="24"/>
      <c r="F1189" s="66"/>
      <c r="G1189" s="67"/>
      <c r="H1189" s="24"/>
      <c r="I1189" s="24"/>
      <c r="O1189" s="3"/>
      <c r="P1189" s="23"/>
      <c r="Q1189" s="23"/>
      <c r="R1189" s="24"/>
      <c r="S1189" s="24"/>
      <c r="T1189" s="66"/>
      <c r="U1189" s="67"/>
      <c r="V1189" s="24"/>
      <c r="W1189" s="24"/>
    </row>
    <row r="1190" spans="4:23" x14ac:dyDescent="0.2">
      <c r="D1190" s="24"/>
      <c r="E1190" s="24"/>
      <c r="F1190" s="66"/>
      <c r="G1190" s="67"/>
      <c r="H1190" s="24"/>
      <c r="I1190" s="24"/>
      <c r="O1190" s="3"/>
      <c r="P1190" s="23"/>
      <c r="Q1190" s="23"/>
      <c r="R1190" s="24"/>
      <c r="S1190" s="24"/>
      <c r="T1190" s="66"/>
      <c r="U1190" s="67"/>
      <c r="V1190" s="24"/>
      <c r="W1190" s="24"/>
    </row>
    <row r="1191" spans="4:23" x14ac:dyDescent="0.2">
      <c r="D1191" s="24"/>
      <c r="E1191" s="24"/>
      <c r="F1191" s="66"/>
      <c r="G1191" s="67"/>
      <c r="H1191" s="24"/>
      <c r="I1191" s="24"/>
      <c r="O1191" s="3"/>
      <c r="P1191" s="23"/>
      <c r="Q1191" s="23"/>
      <c r="R1191" s="24"/>
      <c r="S1191" s="24"/>
      <c r="T1191" s="66"/>
      <c r="U1191" s="67"/>
      <c r="V1191" s="24"/>
      <c r="W1191" s="24"/>
    </row>
    <row r="1192" spans="4:23" x14ac:dyDescent="0.2">
      <c r="D1192" s="24"/>
      <c r="E1192" s="24"/>
      <c r="F1192" s="66"/>
      <c r="G1192" s="67"/>
      <c r="H1192" s="24"/>
      <c r="I1192" s="24"/>
      <c r="O1192" s="3"/>
      <c r="P1192" s="23"/>
      <c r="Q1192" s="23"/>
      <c r="R1192" s="24"/>
      <c r="S1192" s="24"/>
      <c r="T1192" s="66"/>
      <c r="U1192" s="67"/>
      <c r="V1192" s="24"/>
      <c r="W1192" s="24"/>
    </row>
    <row r="1193" spans="4:23" x14ac:dyDescent="0.2">
      <c r="D1193" s="24"/>
      <c r="E1193" s="24"/>
      <c r="F1193" s="66"/>
      <c r="G1193" s="67"/>
      <c r="H1193" s="24"/>
      <c r="I1193" s="24"/>
      <c r="O1193" s="3"/>
      <c r="P1193" s="23"/>
      <c r="Q1193" s="23"/>
      <c r="R1193" s="24"/>
      <c r="S1193" s="24"/>
      <c r="T1193" s="66"/>
      <c r="U1193" s="67"/>
      <c r="V1193" s="24"/>
      <c r="W1193" s="24"/>
    </row>
    <row r="1194" spans="4:23" x14ac:dyDescent="0.2">
      <c r="D1194" s="24"/>
      <c r="E1194" s="24"/>
      <c r="F1194" s="66"/>
      <c r="G1194" s="67"/>
      <c r="H1194" s="24"/>
      <c r="I1194" s="24"/>
      <c r="O1194" s="3"/>
      <c r="P1194" s="23"/>
      <c r="Q1194" s="23"/>
      <c r="R1194" s="24"/>
      <c r="S1194" s="24"/>
      <c r="T1194" s="66"/>
      <c r="U1194" s="67"/>
      <c r="V1194" s="24"/>
      <c r="W1194" s="24"/>
    </row>
    <row r="1195" spans="4:23" x14ac:dyDescent="0.2">
      <c r="D1195" s="24"/>
      <c r="E1195" s="24"/>
      <c r="F1195" s="66"/>
      <c r="G1195" s="67"/>
      <c r="H1195" s="24"/>
      <c r="I1195" s="24"/>
      <c r="O1195" s="3"/>
      <c r="P1195" s="23"/>
      <c r="Q1195" s="23"/>
      <c r="R1195" s="24"/>
      <c r="S1195" s="24"/>
      <c r="T1195" s="66"/>
      <c r="U1195" s="67"/>
      <c r="V1195" s="24"/>
      <c r="W1195" s="24"/>
    </row>
    <row r="1196" spans="4:23" x14ac:dyDescent="0.2">
      <c r="D1196" s="24"/>
      <c r="E1196" s="24"/>
      <c r="F1196" s="66"/>
      <c r="G1196" s="67"/>
      <c r="H1196" s="24"/>
      <c r="I1196" s="24"/>
      <c r="O1196" s="3"/>
      <c r="P1196" s="23"/>
      <c r="Q1196" s="23"/>
      <c r="R1196" s="24"/>
      <c r="S1196" s="24"/>
      <c r="T1196" s="66"/>
      <c r="U1196" s="67"/>
      <c r="V1196" s="24"/>
      <c r="W1196" s="24"/>
    </row>
    <row r="1197" spans="4:23" x14ac:dyDescent="0.2">
      <c r="D1197" s="24"/>
      <c r="E1197" s="24"/>
      <c r="F1197" s="66"/>
      <c r="G1197" s="67"/>
      <c r="H1197" s="24"/>
      <c r="I1197" s="24"/>
      <c r="O1197" s="3"/>
      <c r="P1197" s="23"/>
      <c r="Q1197" s="23"/>
      <c r="R1197" s="24"/>
      <c r="S1197" s="24"/>
      <c r="T1197" s="66"/>
      <c r="U1197" s="67"/>
      <c r="V1197" s="24"/>
      <c r="W1197" s="24"/>
    </row>
    <row r="1198" spans="4:23" x14ac:dyDescent="0.2">
      <c r="D1198" s="24"/>
      <c r="E1198" s="24"/>
      <c r="F1198" s="66"/>
      <c r="G1198" s="67"/>
      <c r="H1198" s="24"/>
      <c r="I1198" s="24"/>
      <c r="O1198" s="3"/>
      <c r="P1198" s="23"/>
      <c r="Q1198" s="23"/>
      <c r="R1198" s="24"/>
      <c r="S1198" s="24"/>
      <c r="T1198" s="66"/>
      <c r="U1198" s="67"/>
      <c r="V1198" s="24"/>
      <c r="W1198" s="24"/>
    </row>
    <row r="1199" spans="4:23" x14ac:dyDescent="0.2">
      <c r="D1199" s="24"/>
      <c r="E1199" s="24"/>
      <c r="F1199" s="66"/>
      <c r="G1199" s="67"/>
      <c r="H1199" s="24"/>
      <c r="I1199" s="24"/>
      <c r="O1199" s="3"/>
      <c r="P1199" s="23"/>
      <c r="Q1199" s="23"/>
      <c r="R1199" s="24"/>
      <c r="S1199" s="24"/>
      <c r="T1199" s="66"/>
      <c r="U1199" s="67"/>
      <c r="V1199" s="24"/>
      <c r="W1199" s="24"/>
    </row>
    <row r="1200" spans="4:23" x14ac:dyDescent="0.2">
      <c r="D1200" s="24"/>
      <c r="E1200" s="24"/>
      <c r="F1200" s="66"/>
      <c r="G1200" s="67"/>
      <c r="H1200" s="24"/>
      <c r="I1200" s="24"/>
      <c r="O1200" s="3"/>
      <c r="P1200" s="23"/>
      <c r="Q1200" s="23"/>
      <c r="R1200" s="24"/>
      <c r="S1200" s="24"/>
      <c r="T1200" s="66"/>
      <c r="U1200" s="67"/>
      <c r="V1200" s="24"/>
      <c r="W1200" s="24"/>
    </row>
    <row r="1201" spans="4:23" x14ac:dyDescent="0.2">
      <c r="D1201" s="24"/>
      <c r="E1201" s="24"/>
      <c r="F1201" s="66"/>
      <c r="G1201" s="67"/>
      <c r="H1201" s="24"/>
      <c r="I1201" s="24"/>
      <c r="O1201" s="3"/>
      <c r="P1201" s="23"/>
      <c r="Q1201" s="23"/>
      <c r="R1201" s="24"/>
      <c r="S1201" s="24"/>
      <c r="T1201" s="66"/>
      <c r="U1201" s="67"/>
      <c r="V1201" s="24"/>
      <c r="W1201" s="24"/>
    </row>
    <row r="1202" spans="4:23" x14ac:dyDescent="0.2">
      <c r="D1202" s="24"/>
      <c r="E1202" s="24"/>
      <c r="F1202" s="66"/>
      <c r="G1202" s="67"/>
      <c r="H1202" s="24"/>
      <c r="I1202" s="24"/>
      <c r="O1202" s="3"/>
      <c r="P1202" s="23"/>
      <c r="Q1202" s="23"/>
      <c r="R1202" s="24"/>
      <c r="S1202" s="24"/>
      <c r="T1202" s="66"/>
      <c r="U1202" s="67"/>
      <c r="V1202" s="24"/>
      <c r="W1202" s="24"/>
    </row>
    <row r="1203" spans="4:23" x14ac:dyDescent="0.2">
      <c r="D1203" s="24"/>
      <c r="E1203" s="24"/>
      <c r="F1203" s="66"/>
      <c r="G1203" s="67"/>
      <c r="H1203" s="24"/>
      <c r="I1203" s="24"/>
      <c r="O1203" s="3"/>
      <c r="P1203" s="23"/>
      <c r="Q1203" s="23"/>
      <c r="R1203" s="24"/>
      <c r="S1203" s="24"/>
      <c r="T1203" s="66"/>
      <c r="U1203" s="67"/>
      <c r="V1203" s="24"/>
      <c r="W1203" s="24"/>
    </row>
    <row r="1204" spans="4:23" x14ac:dyDescent="0.2">
      <c r="D1204" s="24"/>
      <c r="E1204" s="24"/>
      <c r="F1204" s="66"/>
      <c r="G1204" s="67"/>
      <c r="H1204" s="24"/>
      <c r="I1204" s="24"/>
      <c r="O1204" s="3"/>
      <c r="P1204" s="23"/>
      <c r="Q1204" s="23"/>
      <c r="R1204" s="24"/>
      <c r="S1204" s="24"/>
      <c r="T1204" s="66"/>
      <c r="U1204" s="67"/>
      <c r="V1204" s="24"/>
      <c r="W1204" s="24"/>
    </row>
    <row r="1205" spans="4:23" x14ac:dyDescent="0.2">
      <c r="D1205" s="24"/>
      <c r="E1205" s="24"/>
      <c r="F1205" s="66"/>
      <c r="G1205" s="67"/>
      <c r="H1205" s="24"/>
      <c r="I1205" s="24"/>
      <c r="O1205" s="3"/>
      <c r="P1205" s="23"/>
      <c r="Q1205" s="23"/>
      <c r="R1205" s="24"/>
      <c r="S1205" s="24"/>
      <c r="T1205" s="66"/>
      <c r="U1205" s="67"/>
      <c r="V1205" s="24"/>
      <c r="W1205" s="24"/>
    </row>
    <row r="1206" spans="4:23" x14ac:dyDescent="0.2">
      <c r="D1206" s="24"/>
      <c r="E1206" s="24"/>
      <c r="F1206" s="66"/>
      <c r="G1206" s="67"/>
      <c r="H1206" s="24"/>
      <c r="I1206" s="24"/>
      <c r="O1206" s="3"/>
      <c r="P1206" s="23"/>
      <c r="Q1206" s="23"/>
      <c r="R1206" s="24"/>
      <c r="S1206" s="24"/>
      <c r="T1206" s="66"/>
      <c r="U1206" s="67"/>
      <c r="V1206" s="24"/>
      <c r="W1206" s="24"/>
    </row>
    <row r="1207" spans="4:23" x14ac:dyDescent="0.2">
      <c r="D1207" s="24"/>
      <c r="E1207" s="24"/>
      <c r="F1207" s="66"/>
      <c r="G1207" s="67"/>
      <c r="H1207" s="24"/>
      <c r="I1207" s="24"/>
      <c r="O1207" s="3"/>
      <c r="P1207" s="23"/>
      <c r="Q1207" s="23"/>
      <c r="R1207" s="24"/>
      <c r="S1207" s="24"/>
      <c r="T1207" s="66"/>
      <c r="U1207" s="67"/>
      <c r="V1207" s="24"/>
      <c r="W1207" s="24"/>
    </row>
    <row r="1208" spans="4:23" x14ac:dyDescent="0.2">
      <c r="D1208" s="24"/>
      <c r="E1208" s="24"/>
      <c r="F1208" s="66"/>
      <c r="G1208" s="67"/>
      <c r="H1208" s="24"/>
      <c r="I1208" s="24"/>
      <c r="O1208" s="3"/>
      <c r="P1208" s="23"/>
      <c r="Q1208" s="23"/>
      <c r="R1208" s="24"/>
      <c r="S1208" s="24"/>
      <c r="T1208" s="66"/>
      <c r="U1208" s="67"/>
      <c r="V1208" s="24"/>
      <c r="W1208" s="24"/>
    </row>
    <row r="1209" spans="4:23" x14ac:dyDescent="0.2">
      <c r="D1209" s="24"/>
      <c r="E1209" s="24"/>
      <c r="F1209" s="66"/>
      <c r="G1209" s="67"/>
      <c r="H1209" s="24"/>
      <c r="I1209" s="24"/>
      <c r="O1209" s="3"/>
      <c r="P1209" s="23"/>
      <c r="Q1209" s="23"/>
      <c r="R1209" s="24"/>
      <c r="S1209" s="24"/>
      <c r="T1209" s="66"/>
      <c r="U1209" s="67"/>
      <c r="V1209" s="24"/>
      <c r="W1209" s="24"/>
    </row>
    <row r="1210" spans="4:23" x14ac:dyDescent="0.2">
      <c r="D1210" s="24"/>
      <c r="E1210" s="24"/>
      <c r="F1210" s="66"/>
      <c r="G1210" s="67"/>
      <c r="H1210" s="24"/>
      <c r="I1210" s="24"/>
      <c r="O1210" s="3"/>
      <c r="P1210" s="23"/>
      <c r="Q1210" s="23"/>
      <c r="R1210" s="24"/>
      <c r="S1210" s="24"/>
      <c r="T1210" s="66"/>
      <c r="U1210" s="67"/>
      <c r="V1210" s="24"/>
      <c r="W1210" s="24"/>
    </row>
    <row r="1211" spans="4:23" x14ac:dyDescent="0.2">
      <c r="D1211" s="24"/>
      <c r="E1211" s="24"/>
      <c r="F1211" s="66"/>
      <c r="G1211" s="67"/>
      <c r="H1211" s="24"/>
      <c r="I1211" s="24"/>
      <c r="O1211" s="3"/>
      <c r="P1211" s="23"/>
      <c r="Q1211" s="23"/>
      <c r="R1211" s="24"/>
      <c r="S1211" s="24"/>
      <c r="T1211" s="66"/>
      <c r="U1211" s="67"/>
      <c r="V1211" s="24"/>
      <c r="W1211" s="24"/>
    </row>
    <row r="1212" spans="4:23" x14ac:dyDescent="0.2">
      <c r="D1212" s="24"/>
      <c r="E1212" s="24"/>
      <c r="F1212" s="66"/>
      <c r="G1212" s="67"/>
      <c r="H1212" s="24"/>
      <c r="I1212" s="24"/>
      <c r="O1212" s="3"/>
      <c r="P1212" s="23"/>
      <c r="Q1212" s="23"/>
      <c r="R1212" s="24"/>
      <c r="S1212" s="24"/>
      <c r="T1212" s="66"/>
      <c r="U1212" s="67"/>
      <c r="V1212" s="24"/>
      <c r="W1212" s="24"/>
    </row>
    <row r="1213" spans="4:23" x14ac:dyDescent="0.2">
      <c r="D1213" s="24"/>
      <c r="E1213" s="24"/>
      <c r="F1213" s="66"/>
      <c r="G1213" s="67"/>
      <c r="H1213" s="24"/>
      <c r="I1213" s="24"/>
      <c r="O1213" s="3"/>
      <c r="P1213" s="23"/>
      <c r="Q1213" s="23"/>
      <c r="R1213" s="24"/>
      <c r="S1213" s="24"/>
      <c r="T1213" s="66"/>
      <c r="U1213" s="67"/>
      <c r="V1213" s="24"/>
      <c r="W1213" s="24"/>
    </row>
    <row r="1214" spans="4:23" x14ac:dyDescent="0.2">
      <c r="D1214" s="24"/>
      <c r="E1214" s="24"/>
      <c r="F1214" s="66"/>
      <c r="G1214" s="67"/>
      <c r="H1214" s="24"/>
      <c r="I1214" s="24"/>
      <c r="O1214" s="3"/>
      <c r="P1214" s="23"/>
      <c r="Q1214" s="23"/>
      <c r="R1214" s="24"/>
      <c r="S1214" s="24"/>
      <c r="T1214" s="66"/>
      <c r="U1214" s="67"/>
      <c r="V1214" s="24"/>
      <c r="W1214" s="24"/>
    </row>
    <row r="1215" spans="4:23" x14ac:dyDescent="0.2">
      <c r="D1215" s="29"/>
      <c r="E1215" s="29"/>
      <c r="F1215" s="66"/>
      <c r="G1215" s="67"/>
      <c r="H1215" s="29"/>
      <c r="I1215" s="29"/>
      <c r="O1215" s="3"/>
      <c r="P1215" s="23"/>
      <c r="Q1215" s="23"/>
      <c r="R1215" s="29"/>
      <c r="S1215" s="29"/>
      <c r="T1215" s="66"/>
      <c r="U1215" s="67"/>
      <c r="V1215" s="29"/>
      <c r="W1215" s="29"/>
    </row>
    <row r="1216" spans="4:23" x14ac:dyDescent="0.2">
      <c r="D1216" s="24"/>
      <c r="E1216" s="24"/>
      <c r="F1216" s="66"/>
      <c r="G1216" s="67"/>
      <c r="H1216" s="24"/>
      <c r="I1216" s="24"/>
      <c r="O1216" s="3"/>
      <c r="P1216" s="23"/>
      <c r="Q1216" s="23"/>
      <c r="R1216" s="24"/>
      <c r="S1216" s="24"/>
      <c r="T1216" s="66"/>
      <c r="U1216" s="67"/>
      <c r="V1216" s="24"/>
      <c r="W1216" s="24"/>
    </row>
    <row r="1217" spans="4:23" x14ac:dyDescent="0.2">
      <c r="D1217" s="24"/>
      <c r="E1217" s="24"/>
      <c r="F1217" s="66"/>
      <c r="G1217" s="67"/>
      <c r="H1217" s="24"/>
      <c r="I1217" s="24"/>
      <c r="O1217" s="3"/>
      <c r="P1217" s="23"/>
      <c r="Q1217" s="23"/>
      <c r="R1217" s="24"/>
      <c r="S1217" s="24"/>
      <c r="T1217" s="66"/>
      <c r="U1217" s="67"/>
      <c r="V1217" s="24"/>
      <c r="W1217" s="24"/>
    </row>
    <row r="1218" spans="4:23" x14ac:dyDescent="0.2">
      <c r="D1218" s="24"/>
      <c r="E1218" s="24"/>
      <c r="F1218" s="66"/>
      <c r="G1218" s="67"/>
      <c r="H1218" s="24"/>
      <c r="I1218" s="24"/>
      <c r="O1218" s="3"/>
      <c r="P1218" s="23"/>
      <c r="Q1218" s="23"/>
      <c r="R1218" s="24"/>
      <c r="S1218" s="24"/>
      <c r="T1218" s="66"/>
      <c r="U1218" s="67"/>
      <c r="V1218" s="24"/>
      <c r="W1218" s="24"/>
    </row>
    <row r="1219" spans="4:23" x14ac:dyDescent="0.2">
      <c r="D1219" s="24"/>
      <c r="E1219" s="24"/>
      <c r="F1219" s="66"/>
      <c r="G1219" s="67"/>
      <c r="H1219" s="24"/>
      <c r="I1219" s="24"/>
      <c r="O1219" s="3"/>
      <c r="P1219" s="23"/>
      <c r="Q1219" s="23"/>
      <c r="R1219" s="24"/>
      <c r="S1219" s="24"/>
      <c r="T1219" s="66"/>
      <c r="U1219" s="67"/>
      <c r="V1219" s="24"/>
      <c r="W1219" s="24"/>
    </row>
    <row r="1220" spans="4:23" x14ac:dyDescent="0.2">
      <c r="D1220" s="24"/>
      <c r="E1220" s="24"/>
      <c r="F1220" s="66"/>
      <c r="G1220" s="67"/>
      <c r="H1220" s="24"/>
      <c r="I1220" s="24"/>
      <c r="O1220" s="3"/>
      <c r="P1220" s="23"/>
      <c r="Q1220" s="23"/>
      <c r="R1220" s="24"/>
      <c r="S1220" s="24"/>
      <c r="T1220" s="66"/>
      <c r="U1220" s="67"/>
      <c r="V1220" s="24"/>
      <c r="W1220" s="24"/>
    </row>
    <row r="1221" spans="4:23" x14ac:dyDescent="0.2">
      <c r="D1221" s="24"/>
      <c r="E1221" s="24"/>
      <c r="F1221" s="66"/>
      <c r="G1221" s="67"/>
      <c r="H1221" s="24"/>
      <c r="I1221" s="24"/>
      <c r="O1221" s="3"/>
      <c r="P1221" s="23"/>
      <c r="Q1221" s="23"/>
      <c r="R1221" s="24"/>
      <c r="S1221" s="24"/>
      <c r="T1221" s="66"/>
      <c r="U1221" s="67"/>
      <c r="V1221" s="24"/>
      <c r="W1221" s="24"/>
    </row>
    <row r="1222" spans="4:23" x14ac:dyDescent="0.2">
      <c r="D1222" s="24"/>
      <c r="E1222" s="24"/>
      <c r="F1222" s="66"/>
      <c r="G1222" s="67"/>
      <c r="H1222" s="24"/>
      <c r="I1222" s="24"/>
      <c r="O1222" s="3"/>
      <c r="P1222" s="23"/>
      <c r="Q1222" s="23"/>
      <c r="R1222" s="24"/>
      <c r="S1222" s="24"/>
      <c r="T1222" s="66"/>
      <c r="U1222" s="67"/>
      <c r="V1222" s="24"/>
      <c r="W1222" s="24"/>
    </row>
    <row r="1223" spans="4:23" x14ac:dyDescent="0.2">
      <c r="D1223" s="24"/>
      <c r="E1223" s="24"/>
      <c r="F1223" s="66"/>
      <c r="G1223" s="67"/>
      <c r="H1223" s="24"/>
      <c r="I1223" s="24"/>
      <c r="O1223" s="3"/>
      <c r="P1223" s="23"/>
      <c r="Q1223" s="23"/>
      <c r="R1223" s="24"/>
      <c r="S1223" s="24"/>
      <c r="T1223" s="66"/>
      <c r="U1223" s="67"/>
      <c r="V1223" s="24"/>
      <c r="W1223" s="24"/>
    </row>
    <row r="1224" spans="4:23" x14ac:dyDescent="0.2">
      <c r="D1224" s="24"/>
      <c r="E1224" s="24"/>
      <c r="F1224" s="66"/>
      <c r="G1224" s="67"/>
      <c r="H1224" s="24"/>
      <c r="I1224" s="24"/>
      <c r="O1224" s="3"/>
      <c r="P1224" s="23"/>
      <c r="Q1224" s="23"/>
      <c r="R1224" s="24"/>
      <c r="S1224" s="24"/>
      <c r="T1224" s="66"/>
      <c r="U1224" s="67"/>
      <c r="V1224" s="24"/>
      <c r="W1224" s="24"/>
    </row>
    <row r="1225" spans="4:23" x14ac:dyDescent="0.2">
      <c r="D1225" s="24"/>
      <c r="E1225" s="24"/>
      <c r="F1225" s="66"/>
      <c r="G1225" s="67"/>
      <c r="H1225" s="24"/>
      <c r="I1225" s="24"/>
      <c r="O1225" s="3"/>
      <c r="P1225" s="23"/>
      <c r="Q1225" s="23"/>
      <c r="R1225" s="24"/>
      <c r="S1225" s="24"/>
      <c r="T1225" s="66"/>
      <c r="U1225" s="67"/>
      <c r="V1225" s="24"/>
      <c r="W1225" s="24"/>
    </row>
    <row r="1226" spans="4:23" x14ac:dyDescent="0.2">
      <c r="D1226" s="24"/>
      <c r="E1226" s="24"/>
      <c r="F1226" s="66"/>
      <c r="G1226" s="67"/>
      <c r="H1226" s="24"/>
      <c r="I1226" s="24"/>
      <c r="O1226" s="3"/>
      <c r="P1226" s="23"/>
      <c r="Q1226" s="23"/>
      <c r="R1226" s="24"/>
      <c r="S1226" s="24"/>
      <c r="T1226" s="66"/>
      <c r="U1226" s="67"/>
      <c r="V1226" s="24"/>
      <c r="W1226" s="24"/>
    </row>
    <row r="1227" spans="4:23" x14ac:dyDescent="0.2">
      <c r="D1227" s="24"/>
      <c r="E1227" s="24"/>
      <c r="F1227" s="66"/>
      <c r="G1227" s="67"/>
      <c r="H1227" s="24"/>
      <c r="I1227" s="24"/>
      <c r="O1227" s="3"/>
      <c r="P1227" s="23"/>
      <c r="Q1227" s="23"/>
      <c r="R1227" s="24"/>
      <c r="S1227" s="24"/>
      <c r="T1227" s="66"/>
      <c r="U1227" s="67"/>
      <c r="V1227" s="24"/>
      <c r="W1227" s="24"/>
    </row>
    <row r="1228" spans="4:23" x14ac:dyDescent="0.2">
      <c r="D1228" s="24"/>
      <c r="E1228" s="24"/>
      <c r="F1228" s="66"/>
      <c r="G1228" s="67"/>
      <c r="H1228" s="24"/>
      <c r="I1228" s="24"/>
      <c r="O1228" s="3"/>
      <c r="P1228" s="23"/>
      <c r="Q1228" s="23"/>
      <c r="R1228" s="24"/>
      <c r="S1228" s="24"/>
      <c r="T1228" s="66"/>
      <c r="U1228" s="67"/>
      <c r="V1228" s="24"/>
      <c r="W1228" s="24"/>
    </row>
    <row r="1229" spans="4:23" x14ac:dyDescent="0.2">
      <c r="D1229" s="24"/>
      <c r="E1229" s="24"/>
      <c r="F1229" s="66"/>
      <c r="G1229" s="67"/>
      <c r="H1229" s="24"/>
      <c r="I1229" s="24"/>
      <c r="O1229" s="3"/>
      <c r="P1229" s="23"/>
      <c r="Q1229" s="23"/>
      <c r="R1229" s="24"/>
      <c r="S1229" s="24"/>
      <c r="T1229" s="66"/>
      <c r="U1229" s="67"/>
      <c r="V1229" s="24"/>
      <c r="W1229" s="24"/>
    </row>
    <row r="1230" spans="4:23" x14ac:dyDescent="0.2">
      <c r="D1230" s="24"/>
      <c r="E1230" s="24"/>
      <c r="F1230" s="66"/>
      <c r="G1230" s="67"/>
      <c r="H1230" s="24"/>
      <c r="I1230" s="24"/>
      <c r="O1230" s="3"/>
      <c r="P1230" s="23"/>
      <c r="Q1230" s="23"/>
      <c r="R1230" s="24"/>
      <c r="S1230" s="24"/>
      <c r="T1230" s="66"/>
      <c r="U1230" s="67"/>
      <c r="V1230" s="24"/>
      <c r="W1230" s="24"/>
    </row>
    <row r="1231" spans="4:23" x14ac:dyDescent="0.2">
      <c r="D1231" s="24"/>
      <c r="E1231" s="24"/>
      <c r="F1231" s="66"/>
      <c r="G1231" s="67"/>
      <c r="H1231" s="24"/>
      <c r="I1231" s="24"/>
      <c r="O1231" s="3"/>
      <c r="P1231" s="23"/>
      <c r="Q1231" s="23"/>
      <c r="R1231" s="24"/>
      <c r="S1231" s="24"/>
      <c r="T1231" s="66"/>
      <c r="U1231" s="67"/>
      <c r="V1231" s="24"/>
      <c r="W1231" s="24"/>
    </row>
    <row r="1232" spans="4:23" x14ac:dyDescent="0.2">
      <c r="D1232" s="24"/>
      <c r="E1232" s="24"/>
      <c r="F1232" s="66"/>
      <c r="G1232" s="67"/>
      <c r="H1232" s="24"/>
      <c r="I1232" s="24"/>
      <c r="O1232" s="3"/>
      <c r="P1232" s="23"/>
      <c r="Q1232" s="23"/>
      <c r="R1232" s="24"/>
      <c r="S1232" s="24"/>
      <c r="T1232" s="66"/>
      <c r="U1232" s="67"/>
      <c r="V1232" s="24"/>
      <c r="W1232" s="24"/>
    </row>
    <row r="1233" spans="4:23" x14ac:dyDescent="0.2">
      <c r="D1233" s="24"/>
      <c r="E1233" s="24"/>
      <c r="F1233" s="66"/>
      <c r="G1233" s="67"/>
      <c r="H1233" s="24"/>
      <c r="I1233" s="24"/>
      <c r="O1233" s="3"/>
      <c r="P1233" s="23"/>
      <c r="Q1233" s="23"/>
      <c r="R1233" s="24"/>
      <c r="S1233" s="24"/>
      <c r="T1233" s="66"/>
      <c r="U1233" s="67"/>
      <c r="V1233" s="24"/>
      <c r="W1233" s="24"/>
    </row>
    <row r="1234" spans="4:23" x14ac:dyDescent="0.2">
      <c r="D1234" s="24"/>
      <c r="E1234" s="24"/>
      <c r="F1234" s="66"/>
      <c r="G1234" s="67"/>
      <c r="H1234" s="24"/>
      <c r="I1234" s="24"/>
      <c r="O1234" s="3"/>
      <c r="P1234" s="23"/>
      <c r="Q1234" s="23"/>
      <c r="R1234" s="24"/>
      <c r="S1234" s="24"/>
      <c r="T1234" s="66"/>
      <c r="U1234" s="67"/>
      <c r="V1234" s="24"/>
      <c r="W1234" s="24"/>
    </row>
    <row r="1235" spans="4:23" x14ac:dyDescent="0.2">
      <c r="D1235" s="24"/>
      <c r="E1235" s="24"/>
      <c r="F1235" s="66"/>
      <c r="G1235" s="67"/>
      <c r="H1235" s="24"/>
      <c r="I1235" s="24"/>
      <c r="O1235" s="3"/>
      <c r="P1235" s="23"/>
      <c r="Q1235" s="23"/>
      <c r="R1235" s="24"/>
      <c r="S1235" s="24"/>
      <c r="T1235" s="66"/>
      <c r="U1235" s="67"/>
      <c r="V1235" s="24"/>
      <c r="W1235" s="24"/>
    </row>
    <row r="1236" spans="4:23" x14ac:dyDescent="0.2">
      <c r="D1236" s="24"/>
      <c r="E1236" s="24"/>
      <c r="F1236" s="66"/>
      <c r="G1236" s="67"/>
      <c r="H1236" s="24"/>
      <c r="I1236" s="24"/>
      <c r="O1236" s="3"/>
      <c r="P1236" s="23"/>
      <c r="Q1236" s="23"/>
      <c r="R1236" s="24"/>
      <c r="S1236" s="24"/>
      <c r="T1236" s="66"/>
      <c r="U1236" s="67"/>
      <c r="V1236" s="24"/>
      <c r="W1236" s="24"/>
    </row>
    <row r="1237" spans="4:23" x14ac:dyDescent="0.2">
      <c r="D1237" s="24"/>
      <c r="E1237" s="24"/>
      <c r="F1237" s="66"/>
      <c r="G1237" s="67"/>
      <c r="H1237" s="24"/>
      <c r="I1237" s="24"/>
      <c r="O1237" s="3"/>
      <c r="P1237" s="23"/>
      <c r="Q1237" s="23"/>
      <c r="R1237" s="24"/>
      <c r="S1237" s="24"/>
      <c r="T1237" s="66"/>
      <c r="U1237" s="67"/>
      <c r="V1237" s="24"/>
      <c r="W1237" s="24"/>
    </row>
    <row r="1238" spans="4:23" x14ac:dyDescent="0.2">
      <c r="D1238" s="24"/>
      <c r="E1238" s="24"/>
      <c r="F1238" s="66"/>
      <c r="G1238" s="67"/>
      <c r="H1238" s="24"/>
      <c r="I1238" s="24"/>
      <c r="O1238" s="3"/>
      <c r="P1238" s="23"/>
      <c r="Q1238" s="23"/>
      <c r="R1238" s="24"/>
      <c r="S1238" s="24"/>
      <c r="T1238" s="66"/>
      <c r="U1238" s="67"/>
      <c r="V1238" s="24"/>
      <c r="W1238" s="24"/>
    </row>
    <row r="1239" spans="4:23" x14ac:dyDescent="0.2">
      <c r="D1239" s="29"/>
      <c r="E1239" s="29"/>
      <c r="F1239" s="66"/>
      <c r="G1239" s="67"/>
      <c r="H1239" s="24"/>
      <c r="I1239" s="24"/>
      <c r="O1239" s="3"/>
      <c r="P1239" s="23"/>
      <c r="Q1239" s="23"/>
      <c r="R1239" s="29"/>
      <c r="S1239" s="29"/>
      <c r="T1239" s="66"/>
      <c r="U1239" s="67"/>
      <c r="V1239" s="24"/>
      <c r="W1239" s="24"/>
    </row>
    <row r="1240" spans="4:23" x14ac:dyDescent="0.2">
      <c r="D1240" s="24"/>
      <c r="E1240" s="24"/>
      <c r="F1240" s="66"/>
      <c r="G1240" s="67"/>
      <c r="H1240" s="24"/>
      <c r="I1240" s="24"/>
      <c r="O1240" s="3"/>
      <c r="P1240" s="23"/>
      <c r="Q1240" s="23"/>
      <c r="R1240" s="24"/>
      <c r="S1240" s="24"/>
      <c r="T1240" s="66"/>
      <c r="U1240" s="67"/>
      <c r="V1240" s="24"/>
      <c r="W1240" s="24"/>
    </row>
    <row r="1241" spans="4:23" x14ac:dyDescent="0.2">
      <c r="D1241" s="24"/>
      <c r="E1241" s="24"/>
      <c r="F1241" s="66"/>
      <c r="G1241" s="67"/>
      <c r="H1241" s="24"/>
      <c r="I1241" s="24"/>
      <c r="O1241" s="3"/>
      <c r="P1241" s="23"/>
      <c r="Q1241" s="23"/>
      <c r="R1241" s="24"/>
      <c r="S1241" s="24"/>
      <c r="T1241" s="66"/>
      <c r="U1241" s="67"/>
      <c r="V1241" s="24"/>
      <c r="W1241" s="24"/>
    </row>
    <row r="1242" spans="4:23" x14ac:dyDescent="0.2">
      <c r="D1242" s="24"/>
      <c r="E1242" s="24"/>
      <c r="F1242" s="66"/>
      <c r="G1242" s="67"/>
      <c r="H1242" s="24"/>
      <c r="I1242" s="24"/>
      <c r="O1242" s="3"/>
      <c r="P1242" s="23"/>
      <c r="Q1242" s="23"/>
      <c r="R1242" s="24"/>
      <c r="S1242" s="24"/>
      <c r="T1242" s="66"/>
      <c r="U1242" s="67"/>
      <c r="V1242" s="24"/>
      <c r="W1242" s="24"/>
    </row>
    <row r="1243" spans="4:23" x14ac:dyDescent="0.2">
      <c r="D1243" s="24"/>
      <c r="E1243" s="24"/>
      <c r="F1243" s="66"/>
      <c r="G1243" s="67"/>
      <c r="H1243" s="24"/>
      <c r="I1243" s="24"/>
      <c r="O1243" s="3"/>
      <c r="P1243" s="23"/>
      <c r="Q1243" s="23"/>
      <c r="R1243" s="24"/>
      <c r="S1243" s="24"/>
      <c r="T1243" s="66"/>
      <c r="U1243" s="67"/>
      <c r="V1243" s="24"/>
      <c r="W1243" s="24"/>
    </row>
    <row r="1244" spans="4:23" x14ac:dyDescent="0.2">
      <c r="D1244" s="24"/>
      <c r="E1244" s="24"/>
      <c r="F1244" s="66"/>
      <c r="G1244" s="67"/>
      <c r="H1244" s="24"/>
      <c r="I1244" s="24"/>
      <c r="O1244" s="3"/>
      <c r="P1244" s="23"/>
      <c r="Q1244" s="23"/>
      <c r="R1244" s="24"/>
      <c r="S1244" s="24"/>
      <c r="T1244" s="66"/>
      <c r="U1244" s="67"/>
      <c r="V1244" s="24"/>
      <c r="W1244" s="24"/>
    </row>
    <row r="1245" spans="4:23" x14ac:dyDescent="0.2">
      <c r="D1245" s="24"/>
      <c r="E1245" s="24"/>
      <c r="F1245" s="66"/>
      <c r="G1245" s="67"/>
      <c r="H1245" s="24"/>
      <c r="I1245" s="24"/>
      <c r="O1245" s="3"/>
      <c r="P1245" s="23"/>
      <c r="Q1245" s="23"/>
      <c r="R1245" s="24"/>
      <c r="S1245" s="24"/>
      <c r="T1245" s="66"/>
      <c r="U1245" s="67"/>
      <c r="V1245" s="24"/>
      <c r="W1245" s="24"/>
    </row>
    <row r="1246" spans="4:23" x14ac:dyDescent="0.2">
      <c r="D1246" s="24"/>
      <c r="E1246" s="24"/>
      <c r="F1246" s="66"/>
      <c r="G1246" s="67"/>
      <c r="H1246" s="24"/>
      <c r="I1246" s="24"/>
      <c r="O1246" s="3"/>
      <c r="P1246" s="23"/>
      <c r="Q1246" s="23"/>
      <c r="R1246" s="24"/>
      <c r="S1246" s="24"/>
      <c r="T1246" s="66"/>
      <c r="U1246" s="67"/>
      <c r="V1246" s="24"/>
      <c r="W1246" s="24"/>
    </row>
    <row r="1247" spans="4:23" x14ac:dyDescent="0.2">
      <c r="D1247" s="24"/>
      <c r="E1247" s="24"/>
      <c r="F1247" s="66"/>
      <c r="G1247" s="67"/>
      <c r="H1247" s="24"/>
      <c r="I1247" s="24"/>
      <c r="O1247" s="3"/>
      <c r="P1247" s="23"/>
      <c r="Q1247" s="23"/>
      <c r="R1247" s="24"/>
      <c r="S1247" s="24"/>
      <c r="T1247" s="66"/>
      <c r="U1247" s="67"/>
      <c r="V1247" s="24"/>
      <c r="W1247" s="24"/>
    </row>
    <row r="1248" spans="4:23" x14ac:dyDescent="0.2">
      <c r="D1248" s="24"/>
      <c r="E1248" s="24"/>
      <c r="F1248" s="66"/>
      <c r="G1248" s="67"/>
      <c r="H1248" s="24"/>
      <c r="I1248" s="24"/>
      <c r="O1248" s="3"/>
      <c r="P1248" s="23"/>
      <c r="Q1248" s="23"/>
      <c r="R1248" s="24"/>
      <c r="S1248" s="24"/>
      <c r="T1248" s="66"/>
      <c r="U1248" s="67"/>
      <c r="V1248" s="24"/>
      <c r="W1248" s="24"/>
    </row>
    <row r="1249" spans="4:23" x14ac:dyDescent="0.2">
      <c r="D1249" s="24"/>
      <c r="E1249" s="24"/>
      <c r="F1249" s="66"/>
      <c r="G1249" s="67"/>
      <c r="H1249" s="24"/>
      <c r="I1249" s="24"/>
      <c r="O1249" s="3"/>
      <c r="P1249" s="23"/>
      <c r="Q1249" s="23"/>
      <c r="R1249" s="24"/>
      <c r="S1249" s="24"/>
      <c r="T1249" s="66"/>
      <c r="U1249" s="67"/>
      <c r="V1249" s="24"/>
      <c r="W1249" s="24"/>
    </row>
    <row r="1250" spans="4:23" x14ac:dyDescent="0.2">
      <c r="D1250" s="24"/>
      <c r="E1250" s="24"/>
      <c r="F1250" s="24"/>
      <c r="G1250" s="68"/>
      <c r="H1250" s="24"/>
      <c r="I1250" s="24"/>
      <c r="O1250" s="3"/>
      <c r="P1250" s="23"/>
      <c r="Q1250" s="23"/>
      <c r="R1250" s="24"/>
      <c r="S1250" s="24"/>
      <c r="T1250" s="24"/>
      <c r="U1250" s="68"/>
      <c r="V1250" s="24"/>
      <c r="W1250" s="24"/>
    </row>
    <row r="1251" spans="4:23" x14ac:dyDescent="0.2">
      <c r="D1251" s="24"/>
      <c r="E1251" s="24"/>
      <c r="F1251" s="24"/>
      <c r="G1251" s="68"/>
      <c r="H1251" s="24"/>
      <c r="I1251" s="24"/>
      <c r="O1251" s="3"/>
      <c r="P1251" s="23"/>
      <c r="Q1251" s="23"/>
      <c r="R1251" s="24"/>
      <c r="S1251" s="24"/>
      <c r="T1251" s="24"/>
      <c r="U1251" s="68"/>
      <c r="V1251" s="24"/>
      <c r="W1251" s="24"/>
    </row>
    <row r="1252" spans="4:23" x14ac:dyDescent="0.2">
      <c r="D1252" s="24"/>
      <c r="E1252" s="24"/>
      <c r="F1252" s="66"/>
      <c r="G1252" s="67"/>
      <c r="H1252" s="24"/>
      <c r="I1252" s="24"/>
      <c r="O1252" s="3"/>
      <c r="P1252" s="23"/>
      <c r="Q1252" s="23"/>
      <c r="R1252" s="24"/>
      <c r="S1252" s="24"/>
      <c r="T1252" s="66"/>
      <c r="U1252" s="67"/>
      <c r="V1252" s="24"/>
      <c r="W1252" s="24"/>
    </row>
    <row r="1253" spans="4:23" x14ac:dyDescent="0.2">
      <c r="D1253" s="24"/>
      <c r="E1253" s="24"/>
      <c r="F1253" s="66"/>
      <c r="G1253" s="67"/>
      <c r="H1253" s="24"/>
      <c r="I1253" s="24"/>
      <c r="O1253" s="3"/>
      <c r="P1253" s="23"/>
      <c r="Q1253" s="23"/>
      <c r="R1253" s="24"/>
      <c r="S1253" s="24"/>
      <c r="T1253" s="66"/>
      <c r="U1253" s="67"/>
      <c r="V1253" s="24"/>
      <c r="W1253" s="24"/>
    </row>
    <row r="1254" spans="4:23" x14ac:dyDescent="0.2">
      <c r="D1254" s="24"/>
      <c r="E1254" s="24"/>
      <c r="F1254" s="66"/>
      <c r="G1254" s="67"/>
      <c r="H1254" s="24"/>
      <c r="I1254" s="24"/>
      <c r="O1254" s="3"/>
      <c r="P1254" s="23"/>
      <c r="Q1254" s="23"/>
      <c r="R1254" s="24"/>
      <c r="S1254" s="24"/>
      <c r="T1254" s="66"/>
      <c r="U1254" s="67"/>
      <c r="V1254" s="24"/>
      <c r="W1254" s="24"/>
    </row>
    <row r="1255" spans="4:23" x14ac:dyDescent="0.2">
      <c r="D1255" s="24"/>
      <c r="E1255" s="24"/>
      <c r="F1255" s="66"/>
      <c r="G1255" s="67"/>
      <c r="H1255" s="24"/>
      <c r="I1255" s="24"/>
      <c r="O1255" s="3"/>
      <c r="P1255" s="23"/>
      <c r="Q1255" s="23"/>
      <c r="R1255" s="24"/>
      <c r="S1255" s="24"/>
      <c r="T1255" s="66"/>
      <c r="U1255" s="67"/>
      <c r="V1255" s="24"/>
      <c r="W1255" s="24"/>
    </row>
    <row r="1256" spans="4:23" x14ac:dyDescent="0.2">
      <c r="D1256" s="24"/>
      <c r="E1256" s="24"/>
      <c r="F1256" s="66"/>
      <c r="G1256" s="67"/>
      <c r="H1256" s="24"/>
      <c r="I1256" s="24"/>
      <c r="O1256" s="3"/>
      <c r="P1256" s="23"/>
      <c r="Q1256" s="23"/>
      <c r="R1256" s="24"/>
      <c r="S1256" s="24"/>
      <c r="T1256" s="66"/>
      <c r="U1256" s="67"/>
      <c r="V1256" s="24"/>
      <c r="W1256" s="24"/>
    </row>
    <row r="1257" spans="4:23" x14ac:dyDescent="0.2">
      <c r="D1257" s="24"/>
      <c r="E1257" s="24"/>
      <c r="F1257" s="66"/>
      <c r="G1257" s="67"/>
      <c r="H1257" s="24"/>
      <c r="I1257" s="24"/>
      <c r="O1257" s="3"/>
      <c r="P1257" s="23"/>
      <c r="Q1257" s="23"/>
      <c r="R1257" s="24"/>
      <c r="S1257" s="24"/>
      <c r="T1257" s="66"/>
      <c r="U1257" s="67"/>
      <c r="V1257" s="24"/>
      <c r="W1257" s="24"/>
    </row>
    <row r="1258" spans="4:23" x14ac:dyDescent="0.2">
      <c r="D1258" s="24"/>
      <c r="E1258" s="24"/>
      <c r="F1258" s="66"/>
      <c r="G1258" s="67"/>
      <c r="H1258" s="24"/>
      <c r="I1258" s="24"/>
      <c r="O1258" s="3"/>
      <c r="P1258" s="23"/>
      <c r="Q1258" s="23"/>
      <c r="R1258" s="24"/>
      <c r="S1258" s="24"/>
      <c r="T1258" s="66"/>
      <c r="U1258" s="67"/>
      <c r="V1258" s="24"/>
      <c r="W1258" s="24"/>
    </row>
    <row r="1259" spans="4:23" x14ac:dyDescent="0.2">
      <c r="D1259" s="29"/>
      <c r="E1259" s="29"/>
      <c r="F1259" s="66"/>
      <c r="G1259" s="67"/>
      <c r="H1259" s="29"/>
      <c r="I1259" s="29"/>
      <c r="O1259" s="3"/>
      <c r="P1259" s="23"/>
      <c r="Q1259" s="23"/>
      <c r="R1259" s="29"/>
      <c r="S1259" s="29"/>
      <c r="T1259" s="66"/>
      <c r="U1259" s="67"/>
      <c r="V1259" s="29"/>
      <c r="W1259" s="29"/>
    </row>
    <row r="1260" spans="4:23" x14ac:dyDescent="0.2">
      <c r="D1260" s="24"/>
      <c r="E1260" s="24"/>
      <c r="F1260" s="66"/>
      <c r="G1260" s="67"/>
      <c r="H1260" s="24"/>
      <c r="I1260" s="24"/>
      <c r="O1260" s="3"/>
      <c r="P1260" s="23"/>
      <c r="Q1260" s="23"/>
      <c r="R1260" s="24"/>
      <c r="S1260" s="24"/>
      <c r="T1260" s="66"/>
      <c r="U1260" s="67"/>
      <c r="V1260" s="24"/>
      <c r="W1260" s="24"/>
    </row>
    <row r="1261" spans="4:23" x14ac:dyDescent="0.2">
      <c r="D1261" s="24"/>
      <c r="E1261" s="24"/>
      <c r="F1261" s="66"/>
      <c r="G1261" s="67"/>
      <c r="H1261" s="24"/>
      <c r="I1261" s="24"/>
      <c r="O1261" s="3"/>
      <c r="P1261" s="23"/>
      <c r="Q1261" s="23"/>
      <c r="R1261" s="24"/>
      <c r="S1261" s="24"/>
      <c r="T1261" s="66"/>
      <c r="U1261" s="67"/>
      <c r="V1261" s="24"/>
      <c r="W1261" s="24"/>
    </row>
    <row r="1262" spans="4:23" x14ac:dyDescent="0.2">
      <c r="D1262" s="24"/>
      <c r="E1262" s="24"/>
      <c r="F1262" s="66"/>
      <c r="G1262" s="67"/>
      <c r="H1262" s="24"/>
      <c r="I1262" s="24"/>
      <c r="O1262" s="3"/>
      <c r="P1262" s="23"/>
      <c r="Q1262" s="23"/>
      <c r="R1262" s="24"/>
      <c r="S1262" s="24"/>
      <c r="T1262" s="66"/>
      <c r="U1262" s="67"/>
      <c r="V1262" s="24"/>
      <c r="W1262" s="24"/>
    </row>
    <row r="1263" spans="4:23" x14ac:dyDescent="0.2">
      <c r="D1263" s="24"/>
      <c r="E1263" s="24"/>
      <c r="F1263" s="66"/>
      <c r="G1263" s="67"/>
      <c r="H1263" s="24"/>
      <c r="I1263" s="24"/>
      <c r="O1263" s="3"/>
      <c r="P1263" s="23"/>
      <c r="Q1263" s="23"/>
      <c r="R1263" s="24"/>
      <c r="S1263" s="24"/>
      <c r="T1263" s="66"/>
      <c r="U1263" s="67"/>
      <c r="V1263" s="24"/>
      <c r="W1263" s="24"/>
    </row>
    <row r="1264" spans="4:23" x14ac:dyDescent="0.2">
      <c r="D1264" s="24"/>
      <c r="E1264" s="24"/>
      <c r="F1264" s="66"/>
      <c r="G1264" s="67"/>
      <c r="H1264" s="24"/>
      <c r="I1264" s="24"/>
      <c r="O1264" s="3"/>
      <c r="P1264" s="23"/>
      <c r="Q1264" s="23"/>
      <c r="R1264" s="24"/>
      <c r="S1264" s="24"/>
      <c r="T1264" s="66"/>
      <c r="U1264" s="67"/>
      <c r="V1264" s="24"/>
      <c r="W1264" s="24"/>
    </row>
    <row r="1265" spans="4:23" x14ac:dyDescent="0.2">
      <c r="D1265" s="24"/>
      <c r="E1265" s="24"/>
      <c r="F1265" s="66"/>
      <c r="G1265" s="67"/>
      <c r="H1265" s="24"/>
      <c r="I1265" s="24"/>
      <c r="O1265" s="3"/>
      <c r="P1265" s="23"/>
      <c r="Q1265" s="23"/>
      <c r="R1265" s="24"/>
      <c r="S1265" s="24"/>
      <c r="T1265" s="66"/>
      <c r="U1265" s="67"/>
      <c r="V1265" s="24"/>
      <c r="W1265" s="24"/>
    </row>
    <row r="1266" spans="4:23" x14ac:dyDescent="0.2">
      <c r="D1266" s="24"/>
      <c r="E1266" s="24"/>
      <c r="F1266" s="66"/>
      <c r="G1266" s="67"/>
      <c r="H1266" s="24"/>
      <c r="I1266" s="24"/>
      <c r="O1266" s="3"/>
      <c r="P1266" s="23"/>
      <c r="Q1266" s="23"/>
      <c r="R1266" s="24"/>
      <c r="S1266" s="24"/>
      <c r="T1266" s="66"/>
      <c r="U1266" s="67"/>
      <c r="V1266" s="24"/>
      <c r="W1266" s="24"/>
    </row>
    <row r="1267" spans="4:23" x14ac:dyDescent="0.2">
      <c r="D1267" s="24"/>
      <c r="E1267" s="24"/>
      <c r="F1267" s="66"/>
      <c r="G1267" s="67"/>
      <c r="H1267" s="24"/>
      <c r="I1267" s="24"/>
      <c r="O1267" s="3"/>
      <c r="P1267" s="23"/>
      <c r="Q1267" s="23"/>
      <c r="R1267" s="24"/>
      <c r="S1267" s="24"/>
      <c r="T1267" s="66"/>
      <c r="U1267" s="67"/>
      <c r="V1267" s="24"/>
      <c r="W1267" s="24"/>
    </row>
    <row r="1268" spans="4:23" x14ac:dyDescent="0.2">
      <c r="D1268" s="24"/>
      <c r="E1268" s="24"/>
      <c r="F1268" s="66"/>
      <c r="G1268" s="67"/>
      <c r="H1268" s="24"/>
      <c r="I1268" s="24"/>
      <c r="O1268" s="3"/>
      <c r="P1268" s="23"/>
      <c r="Q1268" s="23"/>
      <c r="R1268" s="24"/>
      <c r="S1268" s="24"/>
      <c r="T1268" s="66"/>
      <c r="U1268" s="67"/>
      <c r="V1268" s="24"/>
      <c r="W1268" s="24"/>
    </row>
    <row r="1269" spans="4:23" x14ac:dyDescent="0.2">
      <c r="D1269" s="24"/>
      <c r="E1269" s="24"/>
      <c r="F1269" s="66"/>
      <c r="G1269" s="67"/>
      <c r="H1269" s="24"/>
      <c r="I1269" s="24"/>
      <c r="O1269" s="3"/>
      <c r="P1269" s="23"/>
      <c r="Q1269" s="23"/>
      <c r="R1269" s="24"/>
      <c r="S1269" s="24"/>
      <c r="T1269" s="66"/>
      <c r="U1269" s="67"/>
      <c r="V1269" s="24"/>
      <c r="W1269" s="24"/>
    </row>
    <row r="1270" spans="4:23" x14ac:dyDescent="0.2">
      <c r="D1270" s="24"/>
      <c r="E1270" s="24"/>
      <c r="F1270" s="66"/>
      <c r="G1270" s="67"/>
      <c r="H1270" s="24"/>
      <c r="I1270" s="24"/>
      <c r="O1270" s="3"/>
      <c r="P1270" s="23"/>
      <c r="Q1270" s="23"/>
      <c r="R1270" s="24"/>
      <c r="S1270" s="24"/>
      <c r="T1270" s="66"/>
      <c r="U1270" s="67"/>
      <c r="V1270" s="24"/>
      <c r="W1270" s="24"/>
    </row>
    <row r="1271" spans="4:23" x14ac:dyDescent="0.2">
      <c r="D1271" s="24"/>
      <c r="E1271" s="24"/>
      <c r="F1271" s="66"/>
      <c r="G1271" s="67"/>
      <c r="H1271" s="24"/>
      <c r="I1271" s="24"/>
      <c r="O1271" s="3"/>
      <c r="P1271" s="23"/>
      <c r="Q1271" s="23"/>
      <c r="R1271" s="24"/>
      <c r="S1271" s="24"/>
      <c r="T1271" s="66"/>
      <c r="U1271" s="67"/>
      <c r="V1271" s="24"/>
      <c r="W1271" s="24"/>
    </row>
    <row r="1272" spans="4:23" x14ac:dyDescent="0.2">
      <c r="D1272" s="24"/>
      <c r="E1272" s="24"/>
      <c r="F1272" s="66"/>
      <c r="G1272" s="67"/>
      <c r="H1272" s="24"/>
      <c r="I1272" s="24"/>
      <c r="O1272" s="3"/>
      <c r="P1272" s="23"/>
      <c r="Q1272" s="23"/>
      <c r="R1272" s="24"/>
      <c r="S1272" s="24"/>
      <c r="T1272" s="66"/>
      <c r="U1272" s="67"/>
      <c r="V1272" s="24"/>
      <c r="W1272" s="24"/>
    </row>
    <row r="1273" spans="4:23" x14ac:dyDescent="0.2">
      <c r="D1273" s="24"/>
      <c r="E1273" s="24"/>
      <c r="F1273" s="66"/>
      <c r="G1273" s="67"/>
      <c r="H1273" s="24"/>
      <c r="I1273" s="24"/>
      <c r="O1273" s="3"/>
      <c r="P1273" s="23"/>
      <c r="Q1273" s="23"/>
      <c r="R1273" s="24"/>
      <c r="S1273" s="24"/>
      <c r="T1273" s="66"/>
      <c r="U1273" s="67"/>
      <c r="V1273" s="24"/>
      <c r="W1273" s="24"/>
    </row>
    <row r="1274" spans="4:23" x14ac:dyDescent="0.2">
      <c r="D1274" s="24"/>
      <c r="E1274" s="24"/>
      <c r="F1274" s="66"/>
      <c r="G1274" s="67"/>
      <c r="H1274" s="24"/>
      <c r="I1274" s="24"/>
      <c r="O1274" s="3"/>
      <c r="P1274" s="23"/>
      <c r="Q1274" s="23"/>
      <c r="R1274" s="24"/>
      <c r="S1274" s="24"/>
      <c r="T1274" s="66"/>
      <c r="U1274" s="67"/>
      <c r="V1274" s="24"/>
      <c r="W1274" s="24"/>
    </row>
    <row r="1275" spans="4:23" x14ac:dyDescent="0.2">
      <c r="D1275" s="24"/>
      <c r="E1275" s="24"/>
      <c r="F1275" s="66"/>
      <c r="G1275" s="67"/>
      <c r="H1275" s="24"/>
      <c r="I1275" s="24"/>
      <c r="O1275" s="3"/>
      <c r="P1275" s="23"/>
      <c r="Q1275" s="23"/>
      <c r="R1275" s="24"/>
      <c r="S1275" s="24"/>
      <c r="T1275" s="66"/>
      <c r="U1275" s="67"/>
      <c r="V1275" s="24"/>
      <c r="W1275" s="24"/>
    </row>
    <row r="1276" spans="4:23" x14ac:dyDescent="0.2">
      <c r="D1276" s="24"/>
      <c r="E1276" s="24"/>
      <c r="F1276" s="66"/>
      <c r="G1276" s="67"/>
      <c r="H1276" s="24"/>
      <c r="I1276" s="24"/>
      <c r="O1276" s="3"/>
      <c r="P1276" s="23"/>
      <c r="Q1276" s="23"/>
      <c r="R1276" s="24"/>
      <c r="S1276" s="24"/>
      <c r="T1276" s="66"/>
      <c r="U1276" s="67"/>
      <c r="V1276" s="24"/>
      <c r="W1276" s="24"/>
    </row>
    <row r="1277" spans="4:23" x14ac:dyDescent="0.2">
      <c r="D1277" s="24"/>
      <c r="E1277" s="24"/>
      <c r="F1277" s="66"/>
      <c r="G1277" s="67"/>
      <c r="H1277" s="24"/>
      <c r="I1277" s="24"/>
      <c r="O1277" s="3"/>
      <c r="P1277" s="23"/>
      <c r="Q1277" s="23"/>
      <c r="R1277" s="24"/>
      <c r="S1277" s="24"/>
      <c r="T1277" s="66"/>
      <c r="U1277" s="67"/>
      <c r="V1277" s="24"/>
      <c r="W1277" s="24"/>
    </row>
    <row r="1278" spans="4:23" x14ac:dyDescent="0.2">
      <c r="D1278" s="24"/>
      <c r="E1278" s="24"/>
      <c r="F1278" s="66"/>
      <c r="G1278" s="67"/>
      <c r="H1278" s="24"/>
      <c r="I1278" s="24"/>
      <c r="O1278" s="3"/>
      <c r="P1278" s="23"/>
      <c r="Q1278" s="23"/>
      <c r="R1278" s="24"/>
      <c r="S1278" s="24"/>
      <c r="T1278" s="66"/>
      <c r="U1278" s="67"/>
      <c r="V1278" s="24"/>
      <c r="W1278" s="24"/>
    </row>
    <row r="1279" spans="4:23" x14ac:dyDescent="0.2">
      <c r="D1279" s="24"/>
      <c r="E1279" s="24"/>
      <c r="F1279" s="66"/>
      <c r="G1279" s="67"/>
      <c r="H1279" s="24"/>
      <c r="I1279" s="24"/>
      <c r="O1279" s="3"/>
      <c r="P1279" s="23"/>
      <c r="Q1279" s="23"/>
      <c r="R1279" s="24"/>
      <c r="S1279" s="24"/>
      <c r="T1279" s="66"/>
      <c r="U1279" s="67"/>
      <c r="V1279" s="24"/>
      <c r="W1279" s="24"/>
    </row>
    <row r="1280" spans="4:23" x14ac:dyDescent="0.2">
      <c r="D1280" s="24"/>
      <c r="E1280" s="24"/>
      <c r="F1280" s="66"/>
      <c r="G1280" s="67"/>
      <c r="H1280" s="24"/>
      <c r="I1280" s="24"/>
      <c r="O1280" s="3"/>
      <c r="P1280" s="23"/>
      <c r="Q1280" s="23"/>
      <c r="R1280" s="24"/>
      <c r="S1280" s="24"/>
      <c r="T1280" s="66"/>
      <c r="U1280" s="67"/>
      <c r="V1280" s="24"/>
      <c r="W1280" s="24"/>
    </row>
    <row r="1281" spans="4:23" x14ac:dyDescent="0.2">
      <c r="D1281" s="24"/>
      <c r="E1281" s="24"/>
      <c r="F1281" s="66"/>
      <c r="G1281" s="67"/>
      <c r="H1281" s="24"/>
      <c r="I1281" s="24"/>
      <c r="O1281" s="3"/>
      <c r="P1281" s="23"/>
      <c r="Q1281" s="23"/>
      <c r="R1281" s="24"/>
      <c r="S1281" s="24"/>
      <c r="T1281" s="66"/>
      <c r="U1281" s="67"/>
      <c r="V1281" s="24"/>
      <c r="W1281" s="24"/>
    </row>
    <row r="1282" spans="4:23" x14ac:dyDescent="0.2">
      <c r="D1282" s="24"/>
      <c r="E1282" s="24"/>
      <c r="F1282" s="66"/>
      <c r="G1282" s="67"/>
      <c r="H1282" s="24"/>
      <c r="I1282" s="24"/>
      <c r="O1282" s="3"/>
      <c r="P1282" s="23"/>
      <c r="Q1282" s="23"/>
      <c r="R1282" s="24"/>
      <c r="S1282" s="24"/>
      <c r="T1282" s="66"/>
      <c r="U1282" s="67"/>
      <c r="V1282" s="24"/>
      <c r="W1282" s="24"/>
    </row>
    <row r="1283" spans="4:23" x14ac:dyDescent="0.2">
      <c r="D1283" s="24"/>
      <c r="E1283" s="24"/>
      <c r="F1283" s="66"/>
      <c r="G1283" s="67"/>
      <c r="H1283" s="24"/>
      <c r="I1283" s="24"/>
      <c r="O1283" s="3"/>
      <c r="P1283" s="23"/>
      <c r="Q1283" s="23"/>
      <c r="R1283" s="24"/>
      <c r="S1283" s="24"/>
      <c r="T1283" s="66"/>
      <c r="U1283" s="67"/>
      <c r="V1283" s="24"/>
      <c r="W1283" s="24"/>
    </row>
    <row r="1284" spans="4:23" x14ac:dyDescent="0.2">
      <c r="D1284" s="24"/>
      <c r="E1284" s="24"/>
      <c r="F1284" s="66"/>
      <c r="G1284" s="67"/>
      <c r="H1284" s="24"/>
      <c r="I1284" s="24"/>
      <c r="O1284" s="3"/>
      <c r="P1284" s="23"/>
      <c r="Q1284" s="23"/>
      <c r="R1284" s="24"/>
      <c r="S1284" s="24"/>
      <c r="T1284" s="66"/>
      <c r="U1284" s="67"/>
      <c r="V1284" s="24"/>
      <c r="W1284" s="24"/>
    </row>
    <row r="1285" spans="4:23" x14ac:dyDescent="0.2">
      <c r="D1285" s="24"/>
      <c r="E1285" s="24"/>
      <c r="F1285" s="66"/>
      <c r="G1285" s="67"/>
      <c r="H1285" s="24"/>
      <c r="I1285" s="24"/>
      <c r="O1285" s="3"/>
      <c r="P1285" s="23"/>
      <c r="Q1285" s="23"/>
      <c r="R1285" s="24"/>
      <c r="S1285" s="24"/>
      <c r="T1285" s="66"/>
      <c r="U1285" s="67"/>
      <c r="V1285" s="24"/>
      <c r="W1285" s="24"/>
    </row>
    <row r="1286" spans="4:23" x14ac:dyDescent="0.2">
      <c r="D1286" s="24"/>
      <c r="E1286" s="24"/>
      <c r="F1286" s="66"/>
      <c r="G1286" s="67"/>
      <c r="H1286" s="24"/>
      <c r="I1286" s="24"/>
      <c r="O1286" s="3"/>
      <c r="P1286" s="23"/>
      <c r="Q1286" s="23"/>
      <c r="R1286" s="24"/>
      <c r="S1286" s="24"/>
      <c r="T1286" s="66"/>
      <c r="U1286" s="67"/>
      <c r="V1286" s="24"/>
      <c r="W1286" s="24"/>
    </row>
    <row r="1287" spans="4:23" x14ac:dyDescent="0.2">
      <c r="D1287" s="24"/>
      <c r="E1287" s="24"/>
      <c r="F1287" s="66"/>
      <c r="G1287" s="67"/>
      <c r="H1287" s="24"/>
      <c r="I1287" s="24"/>
      <c r="O1287" s="3"/>
      <c r="P1287" s="23"/>
      <c r="Q1287" s="23"/>
      <c r="R1287" s="24"/>
      <c r="S1287" s="24"/>
      <c r="T1287" s="66"/>
      <c r="U1287" s="67"/>
      <c r="V1287" s="24"/>
      <c r="W1287" s="24"/>
    </row>
    <row r="1288" spans="4:23" x14ac:dyDescent="0.2">
      <c r="D1288" s="24"/>
      <c r="E1288" s="24"/>
      <c r="F1288" s="66"/>
      <c r="G1288" s="67"/>
      <c r="H1288" s="24"/>
      <c r="I1288" s="24"/>
      <c r="O1288" s="3"/>
      <c r="P1288" s="23"/>
      <c r="Q1288" s="23"/>
      <c r="R1288" s="24"/>
      <c r="S1288" s="24"/>
      <c r="T1288" s="66"/>
      <c r="U1288" s="67"/>
      <c r="V1288" s="24"/>
      <c r="W1288" s="24"/>
    </row>
    <row r="1289" spans="4:23" x14ac:dyDescent="0.2">
      <c r="D1289" s="24"/>
      <c r="E1289" s="24"/>
      <c r="F1289" s="66"/>
      <c r="G1289" s="67"/>
      <c r="H1289" s="24"/>
      <c r="I1289" s="24"/>
      <c r="O1289" s="3"/>
      <c r="P1289" s="23"/>
      <c r="Q1289" s="23"/>
      <c r="R1289" s="24"/>
      <c r="S1289" s="24"/>
      <c r="T1289" s="66"/>
      <c r="U1289" s="67"/>
      <c r="V1289" s="24"/>
      <c r="W1289" s="24"/>
    </row>
    <row r="1290" spans="4:23" x14ac:dyDescent="0.2">
      <c r="D1290" s="24"/>
      <c r="E1290" s="24"/>
      <c r="F1290" s="24"/>
      <c r="G1290" s="68"/>
      <c r="H1290" s="24"/>
      <c r="I1290" s="24"/>
      <c r="O1290" s="3"/>
      <c r="P1290" s="23"/>
      <c r="Q1290" s="23"/>
      <c r="R1290" s="24"/>
      <c r="S1290" s="24"/>
      <c r="T1290" s="24"/>
      <c r="U1290" s="68"/>
      <c r="V1290" s="24"/>
      <c r="W1290" s="24"/>
    </row>
    <row r="1291" spans="4:23" x14ac:dyDescent="0.2">
      <c r="D1291" s="24"/>
      <c r="E1291" s="24"/>
      <c r="F1291" s="66"/>
      <c r="G1291" s="67"/>
      <c r="H1291" s="24"/>
      <c r="I1291" s="24"/>
      <c r="O1291" s="3"/>
      <c r="P1291" s="23"/>
      <c r="Q1291" s="23"/>
      <c r="R1291" s="24"/>
      <c r="S1291" s="24"/>
      <c r="T1291" s="66"/>
      <c r="U1291" s="67"/>
      <c r="V1291" s="24"/>
      <c r="W1291" s="24"/>
    </row>
    <row r="1292" spans="4:23" x14ac:dyDescent="0.2">
      <c r="D1292" s="24"/>
      <c r="E1292" s="24"/>
      <c r="F1292" s="66"/>
      <c r="G1292" s="67"/>
      <c r="H1292" s="24"/>
      <c r="I1292" s="24"/>
      <c r="O1292" s="3"/>
      <c r="P1292" s="23"/>
      <c r="Q1292" s="23"/>
      <c r="R1292" s="24"/>
      <c r="S1292" s="24"/>
      <c r="T1292" s="66"/>
      <c r="U1292" s="67"/>
      <c r="V1292" s="24"/>
      <c r="W1292" s="24"/>
    </row>
    <row r="1293" spans="4:23" x14ac:dyDescent="0.2">
      <c r="D1293" s="24"/>
      <c r="E1293" s="24"/>
      <c r="F1293" s="24"/>
      <c r="G1293" s="68"/>
      <c r="H1293" s="24"/>
      <c r="I1293" s="24"/>
      <c r="O1293" s="3"/>
      <c r="P1293" s="23"/>
      <c r="Q1293" s="23"/>
      <c r="R1293" s="24"/>
      <c r="S1293" s="24"/>
      <c r="T1293" s="24"/>
      <c r="U1293" s="68"/>
      <c r="V1293" s="24"/>
      <c r="W1293" s="24"/>
    </row>
    <row r="1294" spans="4:23" x14ac:dyDescent="0.2">
      <c r="D1294" s="24"/>
      <c r="E1294" s="24"/>
      <c r="F1294" s="66"/>
      <c r="G1294" s="67"/>
      <c r="H1294" s="24"/>
      <c r="I1294" s="24"/>
      <c r="O1294" s="3"/>
      <c r="P1294" s="23"/>
      <c r="Q1294" s="23"/>
      <c r="R1294" s="24"/>
      <c r="S1294" s="24"/>
      <c r="T1294" s="66"/>
      <c r="U1294" s="67"/>
      <c r="V1294" s="24"/>
      <c r="W1294" s="24"/>
    </row>
    <row r="1295" spans="4:23" x14ac:dyDescent="0.2">
      <c r="D1295" s="24"/>
      <c r="E1295" s="24"/>
      <c r="F1295" s="66"/>
      <c r="G1295" s="67"/>
      <c r="H1295" s="24"/>
      <c r="I1295" s="24"/>
      <c r="O1295" s="3"/>
      <c r="P1295" s="23"/>
      <c r="Q1295" s="23"/>
      <c r="R1295" s="24"/>
      <c r="S1295" s="24"/>
      <c r="T1295" s="66"/>
      <c r="U1295" s="67"/>
      <c r="V1295" s="24"/>
      <c r="W1295" s="24"/>
    </row>
    <row r="1296" spans="4:23" x14ac:dyDescent="0.2">
      <c r="D1296" s="24"/>
      <c r="E1296" s="24"/>
      <c r="F1296" s="66"/>
      <c r="G1296" s="67"/>
      <c r="H1296" s="24"/>
      <c r="I1296" s="24"/>
      <c r="O1296" s="3"/>
      <c r="P1296" s="23"/>
      <c r="Q1296" s="23"/>
      <c r="R1296" s="24"/>
      <c r="S1296" s="24"/>
      <c r="T1296" s="66"/>
      <c r="U1296" s="67"/>
      <c r="V1296" s="24"/>
      <c r="W1296" s="24"/>
    </row>
    <row r="1297" spans="4:23" x14ac:dyDescent="0.2">
      <c r="D1297" s="24"/>
      <c r="E1297" s="24"/>
      <c r="F1297" s="66"/>
      <c r="G1297" s="67"/>
      <c r="H1297" s="24"/>
      <c r="I1297" s="24"/>
      <c r="O1297" s="3"/>
      <c r="P1297" s="23"/>
      <c r="Q1297" s="23"/>
      <c r="R1297" s="24"/>
      <c r="S1297" s="24"/>
      <c r="T1297" s="66"/>
      <c r="U1297" s="67"/>
      <c r="V1297" s="24"/>
      <c r="W1297" s="24"/>
    </row>
    <row r="1298" spans="4:23" x14ac:dyDescent="0.2">
      <c r="D1298" s="24"/>
      <c r="E1298" s="24"/>
      <c r="F1298" s="66"/>
      <c r="G1298" s="67"/>
      <c r="H1298" s="24"/>
      <c r="I1298" s="24"/>
      <c r="O1298" s="3"/>
      <c r="P1298" s="23"/>
      <c r="Q1298" s="23"/>
      <c r="R1298" s="24"/>
      <c r="S1298" s="24"/>
      <c r="T1298" s="66"/>
      <c r="U1298" s="67"/>
      <c r="V1298" s="24"/>
      <c r="W1298" s="24"/>
    </row>
    <row r="1299" spans="4:23" x14ac:dyDescent="0.2">
      <c r="D1299" s="24"/>
      <c r="E1299" s="24"/>
      <c r="F1299" s="66"/>
      <c r="G1299" s="67"/>
      <c r="H1299" s="24"/>
      <c r="I1299" s="24"/>
      <c r="O1299" s="3"/>
      <c r="P1299" s="23"/>
      <c r="Q1299" s="23"/>
      <c r="R1299" s="24"/>
      <c r="S1299" s="24"/>
      <c r="T1299" s="66"/>
      <c r="U1299" s="67"/>
      <c r="V1299" s="24"/>
      <c r="W1299" s="24"/>
    </row>
    <row r="1300" spans="4:23" x14ac:dyDescent="0.2">
      <c r="D1300" s="24"/>
      <c r="E1300" s="24"/>
      <c r="F1300" s="66"/>
      <c r="G1300" s="67"/>
      <c r="H1300" s="24"/>
      <c r="I1300" s="24"/>
      <c r="O1300" s="3"/>
      <c r="P1300" s="23"/>
      <c r="Q1300" s="23"/>
      <c r="R1300" s="24"/>
      <c r="S1300" s="24"/>
      <c r="T1300" s="66"/>
      <c r="U1300" s="67"/>
      <c r="V1300" s="24"/>
      <c r="W1300" s="24"/>
    </row>
    <row r="1301" spans="4:23" x14ac:dyDescent="0.2">
      <c r="D1301" s="24"/>
      <c r="E1301" s="24"/>
      <c r="F1301" s="66"/>
      <c r="G1301" s="67"/>
      <c r="H1301" s="24"/>
      <c r="I1301" s="24"/>
      <c r="O1301" s="3"/>
      <c r="P1301" s="23"/>
      <c r="Q1301" s="23"/>
      <c r="R1301" s="24"/>
      <c r="S1301" s="24"/>
      <c r="T1301" s="66"/>
      <c r="U1301" s="67"/>
      <c r="V1301" s="24"/>
      <c r="W1301" s="24"/>
    </row>
    <row r="1302" spans="4:23" x14ac:dyDescent="0.2">
      <c r="D1302" s="24"/>
      <c r="E1302" s="24"/>
      <c r="F1302" s="66"/>
      <c r="G1302" s="67"/>
      <c r="H1302" s="24"/>
      <c r="I1302" s="24"/>
      <c r="O1302" s="3"/>
      <c r="P1302" s="23"/>
      <c r="Q1302" s="23"/>
      <c r="R1302" s="24"/>
      <c r="S1302" s="24"/>
      <c r="T1302" s="66"/>
      <c r="U1302" s="67"/>
      <c r="V1302" s="24"/>
      <c r="W1302" s="24"/>
    </row>
    <row r="1303" spans="4:23" x14ac:dyDescent="0.2">
      <c r="D1303" s="24"/>
      <c r="E1303" s="24"/>
      <c r="F1303" s="66"/>
      <c r="G1303" s="67"/>
      <c r="H1303" s="24"/>
      <c r="I1303" s="24"/>
      <c r="O1303" s="3"/>
      <c r="P1303" s="23"/>
      <c r="Q1303" s="23"/>
      <c r="R1303" s="24"/>
      <c r="S1303" s="24"/>
      <c r="T1303" s="66"/>
      <c r="U1303" s="67"/>
      <c r="V1303" s="24"/>
      <c r="W1303" s="24"/>
    </row>
    <row r="1304" spans="4:23" x14ac:dyDescent="0.2">
      <c r="D1304" s="24"/>
      <c r="E1304" s="24"/>
      <c r="F1304" s="66"/>
      <c r="G1304" s="67"/>
      <c r="H1304" s="24"/>
      <c r="I1304" s="24"/>
      <c r="O1304" s="3"/>
      <c r="P1304" s="23"/>
      <c r="Q1304" s="23"/>
      <c r="R1304" s="24"/>
      <c r="S1304" s="24"/>
      <c r="T1304" s="66"/>
      <c r="U1304" s="67"/>
      <c r="V1304" s="24"/>
      <c r="W1304" s="24"/>
    </row>
    <row r="1305" spans="4:23" x14ac:dyDescent="0.2">
      <c r="D1305" s="24"/>
      <c r="E1305" s="24"/>
      <c r="F1305" s="66"/>
      <c r="G1305" s="67"/>
      <c r="H1305" s="24"/>
      <c r="I1305" s="24"/>
      <c r="O1305" s="3"/>
      <c r="P1305" s="23"/>
      <c r="Q1305" s="23"/>
      <c r="R1305" s="24"/>
      <c r="S1305" s="24"/>
      <c r="T1305" s="66"/>
      <c r="U1305" s="67"/>
      <c r="V1305" s="24"/>
      <c r="W1305" s="24"/>
    </row>
    <row r="1306" spans="4:23" x14ac:dyDescent="0.2">
      <c r="D1306" s="24"/>
      <c r="E1306" s="24"/>
      <c r="F1306" s="66"/>
      <c r="G1306" s="67"/>
      <c r="H1306" s="24"/>
      <c r="I1306" s="24"/>
      <c r="O1306" s="3"/>
      <c r="P1306" s="23"/>
      <c r="Q1306" s="23"/>
      <c r="R1306" s="24"/>
      <c r="S1306" s="24"/>
      <c r="T1306" s="66"/>
      <c r="U1306" s="67"/>
      <c r="V1306" s="24"/>
      <c r="W1306" s="24"/>
    </row>
    <row r="1307" spans="4:23" x14ac:dyDescent="0.2">
      <c r="D1307" s="24"/>
      <c r="E1307" s="24"/>
      <c r="F1307" s="66"/>
      <c r="G1307" s="67"/>
      <c r="H1307" s="24"/>
      <c r="I1307" s="24"/>
      <c r="O1307" s="3"/>
      <c r="P1307" s="23"/>
      <c r="Q1307" s="23"/>
      <c r="R1307" s="24"/>
      <c r="S1307" s="24"/>
      <c r="T1307" s="66"/>
      <c r="U1307" s="67"/>
      <c r="V1307" s="24"/>
      <c r="W1307" s="24"/>
    </row>
    <row r="1308" spans="4:23" x14ac:dyDescent="0.2">
      <c r="D1308" s="24"/>
      <c r="E1308" s="24"/>
      <c r="F1308" s="66"/>
      <c r="G1308" s="67"/>
      <c r="H1308" s="24"/>
      <c r="I1308" s="24"/>
      <c r="O1308" s="3"/>
      <c r="P1308" s="23"/>
      <c r="Q1308" s="23"/>
      <c r="R1308" s="24"/>
      <c r="S1308" s="24"/>
      <c r="T1308" s="66"/>
      <c r="U1308" s="67"/>
      <c r="V1308" s="24"/>
      <c r="W1308" s="24"/>
    </row>
    <row r="1309" spans="4:23" x14ac:dyDescent="0.2">
      <c r="D1309" s="24"/>
      <c r="E1309" s="24"/>
      <c r="F1309" s="66"/>
      <c r="G1309" s="67"/>
      <c r="H1309" s="24"/>
      <c r="I1309" s="24"/>
      <c r="O1309" s="3"/>
      <c r="P1309" s="23"/>
      <c r="Q1309" s="23"/>
      <c r="R1309" s="24"/>
      <c r="S1309" s="24"/>
      <c r="T1309" s="66"/>
      <c r="U1309" s="67"/>
      <c r="V1309" s="24"/>
      <c r="W1309" s="24"/>
    </row>
    <row r="1310" spans="4:23" x14ac:dyDescent="0.2">
      <c r="D1310" s="24"/>
      <c r="E1310" s="24"/>
      <c r="F1310" s="66"/>
      <c r="G1310" s="67"/>
      <c r="H1310" s="24"/>
      <c r="I1310" s="24"/>
      <c r="O1310" s="3"/>
      <c r="P1310" s="23"/>
      <c r="Q1310" s="23"/>
      <c r="R1310" s="24"/>
      <c r="S1310" s="24"/>
      <c r="T1310" s="66"/>
      <c r="U1310" s="67"/>
      <c r="V1310" s="24"/>
      <c r="W1310" s="24"/>
    </row>
    <row r="1311" spans="4:23" x14ac:dyDescent="0.2">
      <c r="D1311" s="24"/>
      <c r="E1311" s="24"/>
      <c r="F1311" s="66"/>
      <c r="G1311" s="67"/>
      <c r="H1311" s="24"/>
      <c r="I1311" s="24"/>
      <c r="O1311" s="3"/>
      <c r="P1311" s="23"/>
      <c r="Q1311" s="23"/>
      <c r="R1311" s="24"/>
      <c r="S1311" s="24"/>
      <c r="T1311" s="66"/>
      <c r="U1311" s="67"/>
      <c r="V1311" s="24"/>
      <c r="W1311" s="24"/>
    </row>
    <row r="1312" spans="4:23" x14ac:dyDescent="0.2">
      <c r="D1312" s="24"/>
      <c r="E1312" s="24"/>
      <c r="F1312" s="66"/>
      <c r="G1312" s="67"/>
      <c r="H1312" s="24"/>
      <c r="I1312" s="24"/>
      <c r="O1312" s="3"/>
      <c r="P1312" s="23"/>
      <c r="Q1312" s="23"/>
      <c r="R1312" s="24"/>
      <c r="S1312" s="24"/>
      <c r="T1312" s="66"/>
      <c r="U1312" s="67"/>
      <c r="V1312" s="24"/>
      <c r="W1312" s="24"/>
    </row>
    <row r="1313" spans="4:23" x14ac:dyDescent="0.2">
      <c r="D1313" s="24"/>
      <c r="E1313" s="24"/>
      <c r="F1313" s="66"/>
      <c r="G1313" s="67"/>
      <c r="H1313" s="24"/>
      <c r="I1313" s="24"/>
      <c r="O1313" s="3"/>
      <c r="P1313" s="23"/>
      <c r="Q1313" s="23"/>
      <c r="R1313" s="24"/>
      <c r="S1313" s="24"/>
      <c r="T1313" s="66"/>
      <c r="U1313" s="67"/>
      <c r="V1313" s="24"/>
      <c r="W1313" s="24"/>
    </row>
    <row r="1314" spans="4:23" x14ac:dyDescent="0.2">
      <c r="D1314" s="24"/>
      <c r="E1314" s="24"/>
      <c r="F1314" s="66"/>
      <c r="G1314" s="67"/>
      <c r="H1314" s="24"/>
      <c r="I1314" s="24"/>
      <c r="O1314" s="3"/>
      <c r="P1314" s="23"/>
      <c r="Q1314" s="23"/>
      <c r="R1314" s="24"/>
      <c r="S1314" s="24"/>
      <c r="T1314" s="66"/>
      <c r="U1314" s="67"/>
      <c r="V1314" s="24"/>
      <c r="W1314" s="24"/>
    </row>
    <row r="1315" spans="4:23" x14ac:dyDescent="0.2">
      <c r="D1315" s="24"/>
      <c r="E1315" s="24"/>
      <c r="F1315" s="66"/>
      <c r="G1315" s="67"/>
      <c r="H1315" s="24"/>
      <c r="I1315" s="24"/>
      <c r="O1315" s="3"/>
      <c r="P1315" s="23"/>
      <c r="Q1315" s="23"/>
      <c r="R1315" s="24"/>
      <c r="S1315" s="24"/>
      <c r="T1315" s="66"/>
      <c r="U1315" s="67"/>
      <c r="V1315" s="24"/>
      <c r="W1315" s="24"/>
    </row>
    <row r="1316" spans="4:23" x14ac:dyDescent="0.2">
      <c r="D1316" s="24"/>
      <c r="E1316" s="24"/>
      <c r="F1316" s="66"/>
      <c r="G1316" s="67"/>
      <c r="H1316" s="24"/>
      <c r="I1316" s="24"/>
      <c r="O1316" s="3"/>
      <c r="P1316" s="23"/>
      <c r="Q1316" s="23"/>
      <c r="R1316" s="24"/>
      <c r="S1316" s="24"/>
      <c r="T1316" s="66"/>
      <c r="U1316" s="67"/>
      <c r="V1316" s="24"/>
      <c r="W1316" s="24"/>
    </row>
    <row r="1317" spans="4:23" x14ac:dyDescent="0.2">
      <c r="D1317" s="24"/>
      <c r="E1317" s="24"/>
      <c r="F1317" s="66"/>
      <c r="G1317" s="67"/>
      <c r="H1317" s="24"/>
      <c r="I1317" s="24"/>
      <c r="O1317" s="3"/>
      <c r="P1317" s="23"/>
      <c r="Q1317" s="23"/>
      <c r="R1317" s="24"/>
      <c r="S1317" s="24"/>
      <c r="T1317" s="66"/>
      <c r="U1317" s="67"/>
      <c r="V1317" s="24"/>
      <c r="W1317" s="24"/>
    </row>
    <row r="1318" spans="4:23" x14ac:dyDescent="0.2">
      <c r="D1318" s="24"/>
      <c r="E1318" s="24"/>
      <c r="F1318" s="66"/>
      <c r="G1318" s="67"/>
      <c r="H1318" s="24"/>
      <c r="I1318" s="24"/>
      <c r="O1318" s="3"/>
      <c r="P1318" s="23"/>
      <c r="Q1318" s="23"/>
      <c r="R1318" s="24"/>
      <c r="S1318" s="24"/>
      <c r="T1318" s="66"/>
      <c r="U1318" s="67"/>
      <c r="V1318" s="24"/>
      <c r="W1318" s="24"/>
    </row>
    <row r="1319" spans="4:23" x14ac:dyDescent="0.2">
      <c r="D1319" s="24"/>
      <c r="E1319" s="24"/>
      <c r="F1319" s="66"/>
      <c r="G1319" s="67"/>
      <c r="H1319" s="24"/>
      <c r="I1319" s="24"/>
      <c r="O1319" s="3"/>
      <c r="P1319" s="23"/>
      <c r="Q1319" s="23"/>
      <c r="R1319" s="24"/>
      <c r="S1319" s="24"/>
      <c r="T1319" s="66"/>
      <c r="U1319" s="67"/>
      <c r="V1319" s="24"/>
      <c r="W1319" s="24"/>
    </row>
    <row r="1320" spans="4:23" x14ac:dyDescent="0.2">
      <c r="D1320" s="24"/>
      <c r="E1320" s="24"/>
      <c r="F1320" s="66"/>
      <c r="G1320" s="67"/>
      <c r="H1320" s="24"/>
      <c r="I1320" s="24"/>
      <c r="O1320" s="3"/>
      <c r="P1320" s="23"/>
      <c r="Q1320" s="23"/>
      <c r="R1320" s="24"/>
      <c r="S1320" s="24"/>
      <c r="T1320" s="66"/>
      <c r="U1320" s="67"/>
      <c r="V1320" s="24"/>
      <c r="W1320" s="24"/>
    </row>
    <row r="1321" spans="4:23" x14ac:dyDescent="0.2">
      <c r="D1321" s="24"/>
      <c r="E1321" s="24"/>
      <c r="F1321" s="66"/>
      <c r="G1321" s="67"/>
      <c r="H1321" s="24"/>
      <c r="I1321" s="24"/>
      <c r="O1321" s="3"/>
      <c r="P1321" s="23"/>
      <c r="Q1321" s="23"/>
      <c r="R1321" s="24"/>
      <c r="S1321" s="24"/>
      <c r="T1321" s="66"/>
      <c r="U1321" s="67"/>
      <c r="V1321" s="24"/>
      <c r="W1321" s="24"/>
    </row>
    <row r="1322" spans="4:23" x14ac:dyDescent="0.2">
      <c r="D1322" s="24"/>
      <c r="E1322" s="24"/>
      <c r="F1322" s="66"/>
      <c r="G1322" s="67"/>
      <c r="H1322" s="24"/>
      <c r="I1322" s="24"/>
      <c r="O1322" s="3"/>
      <c r="P1322" s="23"/>
      <c r="Q1322" s="23"/>
      <c r="R1322" s="24"/>
      <c r="S1322" s="24"/>
      <c r="T1322" s="66"/>
      <c r="U1322" s="67"/>
      <c r="V1322" s="24"/>
      <c r="W1322" s="24"/>
    </row>
    <row r="1323" spans="4:23" x14ac:dyDescent="0.2">
      <c r="D1323" s="24"/>
      <c r="E1323" s="24"/>
      <c r="F1323" s="66"/>
      <c r="G1323" s="67"/>
      <c r="H1323" s="24"/>
      <c r="I1323" s="24"/>
      <c r="O1323" s="3"/>
      <c r="P1323" s="23"/>
      <c r="Q1323" s="23"/>
      <c r="R1323" s="24"/>
      <c r="S1323" s="24"/>
      <c r="T1323" s="66"/>
      <c r="U1323" s="67"/>
      <c r="V1323" s="24"/>
      <c r="W1323" s="24"/>
    </row>
    <row r="1324" spans="4:23" x14ac:dyDescent="0.2">
      <c r="D1324" s="24"/>
      <c r="E1324" s="24"/>
      <c r="F1324" s="66"/>
      <c r="G1324" s="67"/>
      <c r="H1324" s="24"/>
      <c r="I1324" s="24"/>
      <c r="O1324" s="3"/>
      <c r="P1324" s="23"/>
      <c r="Q1324" s="23"/>
      <c r="R1324" s="24"/>
      <c r="S1324" s="24"/>
      <c r="T1324" s="66"/>
      <c r="U1324" s="67"/>
      <c r="V1324" s="24"/>
      <c r="W1324" s="24"/>
    </row>
    <row r="1325" spans="4:23" x14ac:dyDescent="0.2">
      <c r="D1325" s="24"/>
      <c r="E1325" s="24"/>
      <c r="F1325" s="66"/>
      <c r="G1325" s="67"/>
      <c r="H1325" s="24"/>
      <c r="I1325" s="24"/>
      <c r="O1325" s="3"/>
      <c r="P1325" s="23"/>
      <c r="Q1325" s="23"/>
      <c r="R1325" s="24"/>
      <c r="S1325" s="24"/>
      <c r="T1325" s="66"/>
      <c r="U1325" s="67"/>
      <c r="V1325" s="24"/>
      <c r="W1325" s="24"/>
    </row>
    <row r="1326" spans="4:23" x14ac:dyDescent="0.2">
      <c r="D1326" s="24"/>
      <c r="E1326" s="24"/>
      <c r="F1326" s="66"/>
      <c r="G1326" s="67"/>
      <c r="H1326" s="24"/>
      <c r="I1326" s="24"/>
      <c r="O1326" s="3"/>
      <c r="P1326" s="23"/>
      <c r="Q1326" s="23"/>
      <c r="R1326" s="24"/>
      <c r="S1326" s="24"/>
      <c r="T1326" s="66"/>
      <c r="U1326" s="67"/>
      <c r="V1326" s="24"/>
      <c r="W1326" s="24"/>
    </row>
    <row r="1327" spans="4:23" x14ac:dyDescent="0.2">
      <c r="D1327" s="24"/>
      <c r="E1327" s="24"/>
      <c r="F1327" s="66"/>
      <c r="G1327" s="67"/>
      <c r="H1327" s="24"/>
      <c r="I1327" s="24"/>
      <c r="O1327" s="3"/>
      <c r="P1327" s="23"/>
      <c r="Q1327" s="23"/>
      <c r="R1327" s="24"/>
      <c r="S1327" s="24"/>
      <c r="T1327" s="66"/>
      <c r="U1327" s="67"/>
      <c r="V1327" s="24"/>
      <c r="W1327" s="24"/>
    </row>
    <row r="1328" spans="4:23" x14ac:dyDescent="0.2">
      <c r="D1328" s="24"/>
      <c r="E1328" s="24"/>
      <c r="F1328" s="66"/>
      <c r="G1328" s="67"/>
      <c r="H1328" s="24"/>
      <c r="I1328" s="24"/>
      <c r="O1328" s="3"/>
      <c r="P1328" s="23"/>
      <c r="Q1328" s="23"/>
      <c r="R1328" s="24"/>
      <c r="S1328" s="24"/>
      <c r="T1328" s="66"/>
      <c r="U1328" s="67"/>
      <c r="V1328" s="24"/>
      <c r="W1328" s="24"/>
    </row>
    <row r="1329" spans="2:23" x14ac:dyDescent="0.2">
      <c r="D1329" s="24"/>
      <c r="E1329" s="24"/>
      <c r="F1329" s="66"/>
      <c r="G1329" s="67"/>
      <c r="H1329" s="24"/>
      <c r="I1329" s="24"/>
      <c r="O1329" s="3"/>
      <c r="P1329" s="23"/>
      <c r="Q1329" s="23"/>
      <c r="R1329" s="24"/>
      <c r="S1329" s="24"/>
      <c r="T1329" s="66"/>
      <c r="U1329" s="67"/>
      <c r="V1329" s="24"/>
      <c r="W1329" s="24"/>
    </row>
    <row r="1330" spans="2:23" x14ac:dyDescent="0.2">
      <c r="D1330" s="24"/>
      <c r="E1330" s="24"/>
      <c r="F1330" s="66"/>
      <c r="G1330" s="67"/>
      <c r="H1330" s="24"/>
      <c r="I1330" s="24"/>
      <c r="O1330" s="3"/>
      <c r="P1330" s="23"/>
      <c r="Q1330" s="23"/>
      <c r="R1330" s="24"/>
      <c r="S1330" s="24"/>
      <c r="T1330" s="66"/>
      <c r="U1330" s="67"/>
      <c r="V1330" s="24"/>
      <c r="W1330" s="24"/>
    </row>
    <row r="1331" spans="2:23" x14ac:dyDescent="0.2">
      <c r="D1331" s="24"/>
      <c r="E1331" s="24"/>
      <c r="F1331" s="66"/>
      <c r="G1331" s="67"/>
      <c r="H1331" s="24"/>
      <c r="I1331" s="24"/>
      <c r="O1331" s="3"/>
      <c r="P1331" s="23"/>
      <c r="Q1331" s="23"/>
      <c r="R1331" s="24"/>
      <c r="S1331" s="24"/>
      <c r="T1331" s="66"/>
      <c r="U1331" s="67"/>
      <c r="V1331" s="24"/>
      <c r="W1331" s="24"/>
    </row>
    <row r="1332" spans="2:23" x14ac:dyDescent="0.2">
      <c r="D1332" s="24"/>
      <c r="E1332" s="24"/>
      <c r="F1332" s="66"/>
      <c r="G1332" s="67"/>
      <c r="H1332" s="24"/>
      <c r="I1332" s="24"/>
      <c r="O1332" s="3"/>
      <c r="P1332" s="23"/>
      <c r="Q1332" s="23"/>
      <c r="R1332" s="24"/>
      <c r="S1332" s="24"/>
      <c r="T1332" s="66"/>
      <c r="U1332" s="67"/>
      <c r="V1332" s="24"/>
      <c r="W1332" s="24"/>
    </row>
    <row r="1333" spans="2:23" x14ac:dyDescent="0.2">
      <c r="D1333" s="24"/>
      <c r="E1333" s="24"/>
      <c r="F1333" s="66"/>
      <c r="G1333" s="67"/>
      <c r="H1333" s="24"/>
      <c r="I1333" s="24"/>
      <c r="O1333" s="3"/>
      <c r="P1333" s="23"/>
      <c r="Q1333" s="23"/>
      <c r="R1333" s="24"/>
      <c r="S1333" s="24"/>
      <c r="T1333" s="66"/>
      <c r="U1333" s="67"/>
      <c r="V1333" s="24"/>
      <c r="W1333" s="24"/>
    </row>
    <row r="1334" spans="2:23" x14ac:dyDescent="0.2">
      <c r="D1334" s="24"/>
      <c r="E1334" s="24"/>
      <c r="F1334" s="66"/>
      <c r="G1334" s="67"/>
      <c r="H1334" s="24"/>
      <c r="I1334" s="24"/>
      <c r="O1334" s="3"/>
      <c r="P1334" s="23"/>
      <c r="Q1334" s="23"/>
      <c r="R1334" s="24"/>
      <c r="S1334" s="24"/>
      <c r="T1334" s="66"/>
      <c r="U1334" s="67"/>
      <c r="V1334" s="24"/>
      <c r="W1334" s="24"/>
    </row>
    <row r="1335" spans="2:23" x14ac:dyDescent="0.2">
      <c r="D1335" s="24"/>
      <c r="E1335" s="24"/>
      <c r="F1335" s="66"/>
      <c r="G1335" s="67"/>
      <c r="H1335" s="24"/>
      <c r="I1335" s="24"/>
      <c r="O1335" s="3"/>
      <c r="P1335" s="23"/>
      <c r="Q1335" s="23"/>
      <c r="R1335" s="24"/>
      <c r="S1335" s="24"/>
      <c r="T1335" s="66"/>
      <c r="U1335" s="67"/>
      <c r="V1335" s="24"/>
      <c r="W1335" s="24"/>
    </row>
    <row r="1336" spans="2:23" x14ac:dyDescent="0.2">
      <c r="D1336" s="24"/>
      <c r="E1336" s="24"/>
      <c r="F1336" s="66"/>
      <c r="G1336" s="67"/>
      <c r="H1336" s="24"/>
      <c r="I1336" s="24"/>
      <c r="O1336" s="3"/>
      <c r="P1336" s="23"/>
      <c r="Q1336" s="23"/>
      <c r="R1336" s="24"/>
      <c r="S1336" s="24"/>
      <c r="T1336" s="66"/>
      <c r="U1336" s="67"/>
      <c r="V1336" s="24"/>
      <c r="W1336" s="24"/>
    </row>
    <row r="1337" spans="2:23" x14ac:dyDescent="0.2">
      <c r="D1337" s="24"/>
      <c r="E1337" s="24"/>
      <c r="F1337" s="66"/>
      <c r="G1337" s="67"/>
      <c r="H1337" s="24"/>
      <c r="I1337" s="24"/>
      <c r="O1337" s="3"/>
      <c r="P1337" s="23"/>
      <c r="Q1337" s="23"/>
      <c r="R1337" s="24"/>
      <c r="S1337" s="24"/>
      <c r="T1337" s="66"/>
      <c r="U1337" s="67"/>
      <c r="V1337" s="24"/>
      <c r="W1337" s="24"/>
    </row>
    <row r="1338" spans="2:23" x14ac:dyDescent="0.2">
      <c r="D1338" s="24"/>
      <c r="E1338" s="24"/>
      <c r="F1338" s="66"/>
      <c r="G1338" s="67"/>
      <c r="H1338" s="24"/>
      <c r="I1338" s="24"/>
      <c r="O1338" s="3"/>
      <c r="P1338" s="23"/>
      <c r="Q1338" s="23"/>
      <c r="R1338" s="24"/>
      <c r="S1338" s="24"/>
      <c r="T1338" s="66"/>
      <c r="U1338" s="67"/>
      <c r="V1338" s="24"/>
      <c r="W1338" s="24"/>
    </row>
    <row r="1339" spans="2:23" x14ac:dyDescent="0.2">
      <c r="D1339" s="24"/>
      <c r="E1339" s="24"/>
      <c r="F1339" s="66"/>
      <c r="G1339" s="67"/>
      <c r="H1339" s="24"/>
      <c r="I1339" s="24"/>
      <c r="O1339" s="3"/>
      <c r="P1339" s="23"/>
      <c r="Q1339" s="23"/>
      <c r="R1339" s="24"/>
      <c r="S1339" s="24"/>
      <c r="T1339" s="66"/>
      <c r="U1339" s="67"/>
      <c r="V1339" s="24"/>
      <c r="W1339" s="24"/>
    </row>
    <row r="1340" spans="2:23" x14ac:dyDescent="0.2">
      <c r="D1340" s="24"/>
      <c r="E1340" s="24"/>
      <c r="F1340" s="66"/>
      <c r="G1340" s="67"/>
      <c r="H1340" s="24"/>
      <c r="I1340" s="24"/>
      <c r="O1340" s="3"/>
      <c r="P1340" s="23"/>
      <c r="Q1340" s="23"/>
      <c r="R1340" s="24"/>
      <c r="S1340" s="24"/>
      <c r="T1340" s="66"/>
      <c r="U1340" s="67"/>
      <c r="V1340" s="24"/>
      <c r="W1340" s="24"/>
    </row>
    <row r="1341" spans="2:23" x14ac:dyDescent="0.2">
      <c r="D1341" s="24"/>
      <c r="E1341" s="24"/>
      <c r="F1341" s="66"/>
      <c r="G1341" s="67"/>
      <c r="H1341" s="24"/>
      <c r="I1341" s="24"/>
      <c r="O1341" s="3"/>
      <c r="P1341" s="23"/>
      <c r="Q1341" s="23"/>
      <c r="R1341" s="24"/>
      <c r="S1341" s="24"/>
      <c r="T1341" s="66"/>
      <c r="U1341" s="67"/>
      <c r="V1341" s="24"/>
      <c r="W1341" s="24"/>
    </row>
    <row r="1342" spans="2:23" x14ac:dyDescent="0.2">
      <c r="D1342" s="24"/>
      <c r="E1342" s="24"/>
      <c r="F1342" s="66"/>
      <c r="G1342" s="67"/>
      <c r="H1342" s="24"/>
      <c r="I1342" s="24"/>
      <c r="O1342" s="3"/>
      <c r="P1342" s="23"/>
      <c r="Q1342" s="23"/>
      <c r="R1342" s="24"/>
      <c r="S1342" s="24"/>
      <c r="T1342" s="66"/>
      <c r="U1342" s="67"/>
      <c r="V1342" s="24"/>
      <c r="W1342" s="24"/>
    </row>
    <row r="1343" spans="2:23" x14ac:dyDescent="0.2">
      <c r="D1343" s="24"/>
      <c r="E1343" s="24"/>
      <c r="F1343" s="66"/>
      <c r="G1343" s="67"/>
      <c r="H1343" s="24"/>
      <c r="I1343" s="24"/>
      <c r="O1343" s="3"/>
      <c r="P1343" s="23"/>
      <c r="Q1343" s="23"/>
      <c r="R1343" s="24"/>
      <c r="S1343" s="24"/>
      <c r="T1343" s="66"/>
      <c r="U1343" s="67"/>
      <c r="V1343" s="24"/>
      <c r="W1343" s="24"/>
    </row>
    <row r="1344" spans="2:23" x14ac:dyDescent="0.2">
      <c r="B1344" s="33"/>
      <c r="C1344" s="33"/>
      <c r="D1344" s="34"/>
      <c r="E1344" s="34"/>
      <c r="F1344" s="66"/>
      <c r="G1344" s="67"/>
      <c r="H1344" s="34"/>
      <c r="I1344" s="34"/>
      <c r="O1344" s="3"/>
      <c r="P1344" s="33"/>
      <c r="Q1344" s="33"/>
      <c r="R1344" s="34"/>
      <c r="S1344" s="34"/>
      <c r="T1344" s="66"/>
      <c r="U1344" s="67"/>
      <c r="V1344" s="34"/>
      <c r="W1344" s="34"/>
    </row>
    <row r="1345" spans="4:23" x14ac:dyDescent="0.2">
      <c r="D1345" s="24"/>
      <c r="E1345" s="24"/>
      <c r="F1345" s="66"/>
      <c r="G1345" s="67"/>
      <c r="H1345" s="24"/>
      <c r="I1345" s="24"/>
      <c r="O1345" s="3"/>
      <c r="P1345" s="23"/>
      <c r="Q1345" s="23"/>
      <c r="R1345" s="24"/>
      <c r="S1345" s="24"/>
      <c r="T1345" s="66"/>
      <c r="U1345" s="67"/>
      <c r="V1345" s="24"/>
      <c r="W1345" s="24"/>
    </row>
    <row r="1346" spans="4:23" x14ac:dyDescent="0.2">
      <c r="D1346" s="24"/>
      <c r="E1346" s="24"/>
      <c r="F1346" s="66"/>
      <c r="G1346" s="67"/>
      <c r="H1346" s="24"/>
      <c r="I1346" s="24"/>
      <c r="O1346" s="3"/>
      <c r="P1346" s="23"/>
      <c r="Q1346" s="23"/>
      <c r="R1346" s="24"/>
      <c r="S1346" s="24"/>
      <c r="T1346" s="66"/>
      <c r="U1346" s="67"/>
      <c r="V1346" s="24"/>
      <c r="W1346" s="24"/>
    </row>
    <row r="1347" spans="4:23" x14ac:dyDescent="0.2">
      <c r="D1347" s="24"/>
      <c r="E1347" s="24"/>
      <c r="F1347" s="66"/>
      <c r="G1347" s="67"/>
      <c r="H1347" s="24"/>
      <c r="I1347" s="24"/>
      <c r="O1347" s="3"/>
      <c r="P1347" s="23"/>
      <c r="Q1347" s="23"/>
      <c r="R1347" s="24"/>
      <c r="S1347" s="24"/>
      <c r="T1347" s="66"/>
      <c r="U1347" s="67"/>
      <c r="V1347" s="24"/>
      <c r="W1347" s="24"/>
    </row>
    <row r="1348" spans="4:23" x14ac:dyDescent="0.2">
      <c r="D1348" s="24"/>
      <c r="E1348" s="24"/>
      <c r="F1348" s="66"/>
      <c r="G1348" s="67"/>
      <c r="H1348" s="24"/>
      <c r="I1348" s="24"/>
      <c r="O1348" s="3"/>
      <c r="P1348" s="23"/>
      <c r="Q1348" s="23"/>
      <c r="R1348" s="24"/>
      <c r="S1348" s="24"/>
      <c r="T1348" s="66"/>
      <c r="U1348" s="67"/>
      <c r="V1348" s="24"/>
      <c r="W1348" s="24"/>
    </row>
    <row r="1349" spans="4:23" x14ac:dyDescent="0.2">
      <c r="D1349" s="24"/>
      <c r="E1349" s="24"/>
      <c r="F1349" s="66"/>
      <c r="G1349" s="67"/>
      <c r="H1349" s="24"/>
      <c r="I1349" s="24"/>
      <c r="O1349" s="3"/>
      <c r="P1349" s="23"/>
      <c r="Q1349" s="23"/>
      <c r="R1349" s="24"/>
      <c r="S1349" s="24"/>
      <c r="T1349" s="66"/>
      <c r="U1349" s="67"/>
      <c r="V1349" s="24"/>
      <c r="W1349" s="24"/>
    </row>
    <row r="1350" spans="4:23" x14ac:dyDescent="0.2">
      <c r="D1350" s="24"/>
      <c r="E1350" s="24"/>
      <c r="F1350" s="66"/>
      <c r="G1350" s="67"/>
      <c r="H1350" s="24"/>
      <c r="I1350" s="24"/>
      <c r="O1350" s="3"/>
      <c r="P1350" s="23"/>
      <c r="Q1350" s="23"/>
      <c r="R1350" s="24"/>
      <c r="S1350" s="24"/>
      <c r="T1350" s="66"/>
      <c r="U1350" s="67"/>
      <c r="V1350" s="24"/>
      <c r="W1350" s="24"/>
    </row>
    <row r="1351" spans="4:23" x14ac:dyDescent="0.2">
      <c r="D1351" s="24"/>
      <c r="E1351" s="24"/>
      <c r="F1351" s="66"/>
      <c r="G1351" s="67"/>
      <c r="H1351" s="24"/>
      <c r="I1351" s="24"/>
      <c r="O1351" s="3"/>
      <c r="P1351" s="23"/>
      <c r="Q1351" s="23"/>
      <c r="R1351" s="24"/>
      <c r="S1351" s="24"/>
      <c r="T1351" s="66"/>
      <c r="U1351" s="67"/>
      <c r="V1351" s="24"/>
      <c r="W1351" s="24"/>
    </row>
    <row r="1352" spans="4:23" x14ac:dyDescent="0.2">
      <c r="D1352" s="24"/>
      <c r="E1352" s="24"/>
      <c r="F1352" s="66"/>
      <c r="G1352" s="67"/>
      <c r="H1352" s="24"/>
      <c r="I1352" s="24"/>
      <c r="O1352" s="3"/>
      <c r="P1352" s="23"/>
      <c r="Q1352" s="23"/>
      <c r="R1352" s="24"/>
      <c r="S1352" s="24"/>
      <c r="T1352" s="66"/>
      <c r="U1352" s="67"/>
      <c r="V1352" s="24"/>
      <c r="W1352" s="24"/>
    </row>
    <row r="1353" spans="4:23" x14ac:dyDescent="0.2">
      <c r="D1353" s="24"/>
      <c r="E1353" s="24"/>
      <c r="F1353" s="66"/>
      <c r="G1353" s="67"/>
      <c r="H1353" s="24"/>
      <c r="I1353" s="24"/>
      <c r="O1353" s="3"/>
      <c r="P1353" s="23"/>
      <c r="Q1353" s="23"/>
      <c r="R1353" s="24"/>
      <c r="S1353" s="24"/>
      <c r="T1353" s="66"/>
      <c r="U1353" s="67"/>
      <c r="V1353" s="24"/>
      <c r="W1353" s="24"/>
    </row>
    <row r="1354" spans="4:23" x14ac:dyDescent="0.2">
      <c r="D1354" s="24"/>
      <c r="E1354" s="24"/>
      <c r="F1354" s="66"/>
      <c r="G1354" s="67"/>
      <c r="H1354" s="24"/>
      <c r="I1354" s="24"/>
      <c r="O1354" s="3"/>
      <c r="P1354" s="23"/>
      <c r="Q1354" s="23"/>
      <c r="R1354" s="24"/>
      <c r="S1354" s="24"/>
      <c r="T1354" s="66"/>
      <c r="U1354" s="67"/>
      <c r="V1354" s="24"/>
      <c r="W1354" s="24"/>
    </row>
    <row r="1355" spans="4:23" x14ac:dyDescent="0.2">
      <c r="D1355" s="24"/>
      <c r="E1355" s="24"/>
      <c r="F1355" s="66"/>
      <c r="G1355" s="67"/>
      <c r="H1355" s="24"/>
      <c r="I1355" s="24"/>
      <c r="O1355" s="3"/>
      <c r="P1355" s="23"/>
      <c r="Q1355" s="23"/>
      <c r="R1355" s="24"/>
      <c r="S1355" s="24"/>
      <c r="T1355" s="66"/>
      <c r="U1355" s="67"/>
      <c r="V1355" s="24"/>
      <c r="W1355" s="24"/>
    </row>
    <row r="1356" spans="4:23" x14ac:dyDescent="0.2">
      <c r="D1356" s="24"/>
      <c r="E1356" s="24"/>
      <c r="F1356" s="66"/>
      <c r="G1356" s="67"/>
      <c r="H1356" s="24"/>
      <c r="I1356" s="24"/>
      <c r="O1356" s="3"/>
      <c r="P1356" s="23"/>
      <c r="Q1356" s="23"/>
      <c r="R1356" s="24"/>
      <c r="S1356" s="24"/>
      <c r="T1356" s="66"/>
      <c r="U1356" s="67"/>
      <c r="V1356" s="24"/>
      <c r="W1356" s="24"/>
    </row>
    <row r="1357" spans="4:23" x14ac:dyDescent="0.2">
      <c r="D1357" s="24"/>
      <c r="E1357" s="24"/>
      <c r="F1357" s="66"/>
      <c r="G1357" s="67"/>
      <c r="H1357" s="24"/>
      <c r="I1357" s="24"/>
      <c r="O1357" s="3"/>
      <c r="P1357" s="23"/>
      <c r="Q1357" s="23"/>
      <c r="R1357" s="24"/>
      <c r="S1357" s="24"/>
      <c r="T1357" s="66"/>
      <c r="U1357" s="67"/>
      <c r="V1357" s="24"/>
      <c r="W1357" s="24"/>
    </row>
    <row r="1358" spans="4:23" x14ac:dyDescent="0.2">
      <c r="D1358" s="24"/>
      <c r="E1358" s="24"/>
      <c r="F1358" s="66"/>
      <c r="G1358" s="67"/>
      <c r="H1358" s="24"/>
      <c r="I1358" s="24"/>
      <c r="O1358" s="3"/>
      <c r="P1358" s="23"/>
      <c r="Q1358" s="23"/>
      <c r="R1358" s="24"/>
      <c r="S1358" s="24"/>
      <c r="T1358" s="66"/>
      <c r="U1358" s="67"/>
      <c r="V1358" s="24"/>
      <c r="W1358" s="24"/>
    </row>
    <row r="1359" spans="4:23" x14ac:dyDescent="0.2">
      <c r="D1359" s="24"/>
      <c r="E1359" s="24"/>
      <c r="F1359" s="66"/>
      <c r="G1359" s="67"/>
      <c r="H1359" s="24"/>
      <c r="I1359" s="24"/>
      <c r="O1359" s="3"/>
      <c r="P1359" s="23"/>
      <c r="Q1359" s="23"/>
      <c r="R1359" s="24"/>
      <c r="S1359" s="24"/>
      <c r="T1359" s="66"/>
      <c r="U1359" s="67"/>
      <c r="V1359" s="24"/>
      <c r="W1359" s="24"/>
    </row>
    <row r="1360" spans="4:23" x14ac:dyDescent="0.2">
      <c r="D1360" s="24"/>
      <c r="E1360" s="24"/>
      <c r="F1360" s="66"/>
      <c r="G1360" s="67"/>
      <c r="H1360" s="24"/>
      <c r="I1360" s="24"/>
      <c r="O1360" s="3"/>
      <c r="P1360" s="23"/>
      <c r="Q1360" s="23"/>
      <c r="R1360" s="24"/>
      <c r="S1360" s="24"/>
      <c r="T1360" s="66"/>
      <c r="U1360" s="67"/>
      <c r="V1360" s="24"/>
      <c r="W1360" s="24"/>
    </row>
    <row r="1361" spans="4:23" x14ac:dyDescent="0.2">
      <c r="D1361" s="24"/>
      <c r="E1361" s="24"/>
      <c r="F1361" s="66"/>
      <c r="G1361" s="67"/>
      <c r="H1361" s="24"/>
      <c r="I1361" s="24"/>
      <c r="O1361" s="3"/>
      <c r="P1361" s="23"/>
      <c r="Q1361" s="23"/>
      <c r="R1361" s="24"/>
      <c r="S1361" s="24"/>
      <c r="T1361" s="66"/>
      <c r="U1361" s="67"/>
      <c r="V1361" s="24"/>
      <c r="W1361" s="24"/>
    </row>
    <row r="1362" spans="4:23" x14ac:dyDescent="0.2">
      <c r="D1362" s="24"/>
      <c r="E1362" s="24"/>
      <c r="F1362" s="66"/>
      <c r="G1362" s="67"/>
      <c r="H1362" s="24"/>
      <c r="I1362" s="24"/>
      <c r="O1362" s="3"/>
      <c r="P1362" s="23"/>
      <c r="Q1362" s="23"/>
      <c r="R1362" s="24"/>
      <c r="S1362" s="24"/>
      <c r="T1362" s="66"/>
      <c r="U1362" s="67"/>
      <c r="V1362" s="24"/>
      <c r="W1362" s="24"/>
    </row>
    <row r="1363" spans="4:23" x14ac:dyDescent="0.2">
      <c r="D1363" s="24"/>
      <c r="E1363" s="24"/>
      <c r="F1363" s="66"/>
      <c r="G1363" s="67"/>
      <c r="H1363" s="24"/>
      <c r="I1363" s="24"/>
      <c r="O1363" s="3"/>
      <c r="P1363" s="23"/>
      <c r="Q1363" s="23"/>
      <c r="R1363" s="24"/>
      <c r="S1363" s="24"/>
      <c r="T1363" s="66"/>
      <c r="U1363" s="67"/>
      <c r="V1363" s="24"/>
      <c r="W1363" s="24"/>
    </row>
    <row r="1364" spans="4:23" x14ac:dyDescent="0.2">
      <c r="D1364" s="24"/>
      <c r="E1364" s="24"/>
      <c r="F1364" s="66"/>
      <c r="G1364" s="67"/>
      <c r="H1364" s="24"/>
      <c r="I1364" s="24"/>
      <c r="O1364" s="3"/>
      <c r="P1364" s="23"/>
      <c r="Q1364" s="23"/>
      <c r="R1364" s="24"/>
      <c r="S1364" s="24"/>
      <c r="T1364" s="66"/>
      <c r="U1364" s="67"/>
      <c r="V1364" s="24"/>
      <c r="W1364" s="24"/>
    </row>
    <row r="1365" spans="4:23" x14ac:dyDescent="0.2">
      <c r="D1365" s="24"/>
      <c r="E1365" s="24"/>
      <c r="F1365" s="66"/>
      <c r="G1365" s="67"/>
      <c r="H1365" s="24"/>
      <c r="I1365" s="24"/>
      <c r="O1365" s="3"/>
      <c r="P1365" s="23"/>
      <c r="Q1365" s="23"/>
      <c r="R1365" s="24"/>
      <c r="S1365" s="24"/>
      <c r="T1365" s="66"/>
      <c r="U1365" s="67"/>
      <c r="V1365" s="24"/>
      <c r="W1365" s="24"/>
    </row>
    <row r="1366" spans="4:23" x14ac:dyDescent="0.2">
      <c r="D1366" s="24"/>
      <c r="E1366" s="24"/>
      <c r="F1366" s="66"/>
      <c r="G1366" s="67"/>
      <c r="H1366" s="24"/>
      <c r="I1366" s="24"/>
      <c r="O1366" s="3"/>
      <c r="P1366" s="23"/>
      <c r="Q1366" s="23"/>
      <c r="R1366" s="24"/>
      <c r="S1366" s="24"/>
      <c r="T1366" s="66"/>
      <c r="U1366" s="67"/>
      <c r="V1366" s="24"/>
      <c r="W1366" s="24"/>
    </row>
    <row r="1367" spans="4:23" x14ac:dyDescent="0.2">
      <c r="D1367" s="24"/>
      <c r="E1367" s="24"/>
      <c r="F1367" s="66"/>
      <c r="G1367" s="67"/>
      <c r="H1367" s="24"/>
      <c r="I1367" s="24"/>
      <c r="O1367" s="3"/>
      <c r="P1367" s="23"/>
      <c r="Q1367" s="23"/>
      <c r="R1367" s="24"/>
      <c r="S1367" s="24"/>
      <c r="T1367" s="66"/>
      <c r="U1367" s="67"/>
      <c r="V1367" s="24"/>
      <c r="W1367" s="24"/>
    </row>
    <row r="1368" spans="4:23" x14ac:dyDescent="0.2">
      <c r="D1368" s="24"/>
      <c r="E1368" s="24"/>
      <c r="F1368" s="66"/>
      <c r="G1368" s="67"/>
      <c r="H1368" s="24"/>
      <c r="I1368" s="24"/>
      <c r="O1368" s="3"/>
      <c r="P1368" s="23"/>
      <c r="Q1368" s="23"/>
      <c r="R1368" s="24"/>
      <c r="S1368" s="24"/>
      <c r="T1368" s="66"/>
      <c r="U1368" s="67"/>
      <c r="V1368" s="24"/>
      <c r="W1368" s="24"/>
    </row>
    <row r="1369" spans="4:23" x14ac:dyDescent="0.2">
      <c r="D1369" s="24"/>
      <c r="E1369" s="24"/>
      <c r="F1369" s="66"/>
      <c r="G1369" s="67"/>
      <c r="H1369" s="24"/>
      <c r="I1369" s="24"/>
      <c r="O1369" s="3"/>
      <c r="P1369" s="23"/>
      <c r="Q1369" s="23"/>
      <c r="R1369" s="24"/>
      <c r="S1369" s="24"/>
      <c r="T1369" s="66"/>
      <c r="U1369" s="67"/>
      <c r="V1369" s="24"/>
      <c r="W1369" s="24"/>
    </row>
    <row r="1370" spans="4:23" x14ac:dyDescent="0.2">
      <c r="D1370" s="24"/>
      <c r="E1370" s="24"/>
      <c r="F1370" s="66"/>
      <c r="G1370" s="67"/>
      <c r="H1370" s="24"/>
      <c r="I1370" s="24"/>
      <c r="O1370" s="3"/>
      <c r="P1370" s="23"/>
      <c r="Q1370" s="23"/>
      <c r="R1370" s="24"/>
      <c r="S1370" s="24"/>
      <c r="T1370" s="66"/>
      <c r="U1370" s="67"/>
      <c r="V1370" s="24"/>
      <c r="W1370" s="24"/>
    </row>
    <row r="1371" spans="4:23" x14ac:dyDescent="0.2">
      <c r="D1371" s="24"/>
      <c r="E1371" s="24"/>
      <c r="F1371" s="66"/>
      <c r="G1371" s="67"/>
      <c r="H1371" s="24"/>
      <c r="I1371" s="24"/>
      <c r="O1371" s="3"/>
      <c r="P1371" s="23"/>
      <c r="Q1371" s="23"/>
      <c r="R1371" s="24"/>
      <c r="S1371" s="24"/>
      <c r="T1371" s="66"/>
      <c r="U1371" s="67"/>
      <c r="V1371" s="24"/>
      <c r="W1371" s="24"/>
    </row>
    <row r="1372" spans="4:23" x14ac:dyDescent="0.2">
      <c r="D1372" s="24"/>
      <c r="E1372" s="24"/>
      <c r="F1372" s="24"/>
      <c r="G1372" s="68"/>
      <c r="H1372" s="24"/>
      <c r="I1372" s="24"/>
      <c r="O1372" s="3"/>
      <c r="P1372" s="23"/>
      <c r="Q1372" s="23"/>
      <c r="R1372" s="24"/>
      <c r="S1372" s="24"/>
      <c r="T1372" s="24"/>
      <c r="U1372" s="68"/>
      <c r="V1372" s="24"/>
      <c r="W1372" s="24"/>
    </row>
    <row r="1373" spans="4:23" x14ac:dyDescent="0.2">
      <c r="D1373" s="24"/>
      <c r="E1373" s="24"/>
      <c r="F1373" s="24"/>
      <c r="G1373" s="68"/>
      <c r="H1373" s="24"/>
      <c r="I1373" s="24"/>
      <c r="O1373" s="3"/>
      <c r="P1373" s="23"/>
      <c r="Q1373" s="23"/>
      <c r="R1373" s="24"/>
      <c r="S1373" s="24"/>
      <c r="T1373" s="24"/>
      <c r="U1373" s="68"/>
      <c r="V1373" s="24"/>
      <c r="W1373" s="24"/>
    </row>
    <row r="1374" spans="4:23" x14ac:dyDescent="0.2">
      <c r="D1374" s="24"/>
      <c r="E1374" s="24"/>
      <c r="F1374" s="66"/>
      <c r="G1374" s="67"/>
      <c r="H1374" s="24"/>
      <c r="I1374" s="24"/>
      <c r="O1374" s="3"/>
      <c r="P1374" s="23"/>
      <c r="Q1374" s="23"/>
      <c r="R1374" s="24"/>
      <c r="S1374" s="24"/>
      <c r="T1374" s="66"/>
      <c r="U1374" s="67"/>
      <c r="V1374" s="24"/>
      <c r="W1374" s="24"/>
    </row>
    <row r="1375" spans="4:23" x14ac:dyDescent="0.2">
      <c r="D1375" s="24"/>
      <c r="E1375" s="24"/>
      <c r="F1375" s="66"/>
      <c r="G1375" s="67"/>
      <c r="H1375" s="24"/>
      <c r="I1375" s="24"/>
      <c r="O1375" s="3"/>
      <c r="P1375" s="23"/>
      <c r="Q1375" s="23"/>
      <c r="R1375" s="24"/>
      <c r="S1375" s="24"/>
      <c r="T1375" s="66"/>
      <c r="U1375" s="67"/>
      <c r="V1375" s="24"/>
      <c r="W1375" s="24"/>
    </row>
    <row r="1376" spans="4:23" x14ac:dyDescent="0.2">
      <c r="D1376" s="24"/>
      <c r="E1376" s="24"/>
      <c r="F1376" s="66"/>
      <c r="G1376" s="67"/>
      <c r="H1376" s="24"/>
      <c r="I1376" s="24"/>
      <c r="O1376" s="3"/>
      <c r="P1376" s="23"/>
      <c r="Q1376" s="23"/>
      <c r="R1376" s="24"/>
      <c r="S1376" s="24"/>
      <c r="T1376" s="66"/>
      <c r="U1376" s="67"/>
      <c r="V1376" s="24"/>
      <c r="W1376" s="24"/>
    </row>
    <row r="1377" spans="4:23" x14ac:dyDescent="0.2">
      <c r="D1377" s="24"/>
      <c r="E1377" s="24"/>
      <c r="F1377" s="24"/>
      <c r="G1377" s="68"/>
      <c r="H1377" s="24"/>
      <c r="I1377" s="24"/>
      <c r="O1377" s="3"/>
      <c r="P1377" s="23"/>
      <c r="Q1377" s="23"/>
      <c r="R1377" s="24"/>
      <c r="S1377" s="24"/>
      <c r="T1377" s="24"/>
      <c r="U1377" s="68"/>
      <c r="V1377" s="24"/>
      <c r="W1377" s="24"/>
    </row>
    <row r="1378" spans="4:23" x14ac:dyDescent="0.2">
      <c r="D1378" s="24"/>
      <c r="E1378" s="24"/>
      <c r="F1378" s="66"/>
      <c r="G1378" s="67"/>
      <c r="H1378" s="24"/>
      <c r="I1378" s="24"/>
      <c r="O1378" s="3"/>
      <c r="P1378" s="23"/>
      <c r="Q1378" s="23"/>
      <c r="R1378" s="24"/>
      <c r="S1378" s="24"/>
      <c r="T1378" s="66"/>
      <c r="U1378" s="67"/>
      <c r="V1378" s="24"/>
      <c r="W1378" s="24"/>
    </row>
    <row r="1379" spans="4:23" x14ac:dyDescent="0.2">
      <c r="D1379" s="24"/>
      <c r="E1379" s="24"/>
      <c r="F1379" s="66"/>
      <c r="G1379" s="67"/>
      <c r="H1379" s="24"/>
      <c r="I1379" s="24"/>
      <c r="O1379" s="3"/>
      <c r="P1379" s="23"/>
      <c r="Q1379" s="23"/>
      <c r="R1379" s="24"/>
      <c r="S1379" s="24"/>
      <c r="T1379" s="66"/>
      <c r="U1379" s="67"/>
      <c r="V1379" s="24"/>
      <c r="W1379" s="24"/>
    </row>
    <row r="1380" spans="4:23" x14ac:dyDescent="0.2">
      <c r="D1380" s="24"/>
      <c r="E1380" s="24"/>
      <c r="F1380" s="66"/>
      <c r="G1380" s="67"/>
      <c r="H1380" s="24"/>
      <c r="I1380" s="24"/>
      <c r="O1380" s="3"/>
      <c r="P1380" s="23"/>
      <c r="Q1380" s="23"/>
      <c r="R1380" s="24"/>
      <c r="S1380" s="24"/>
      <c r="T1380" s="66"/>
      <c r="U1380" s="67"/>
      <c r="V1380" s="24"/>
      <c r="W1380" s="24"/>
    </row>
    <row r="1381" spans="4:23" x14ac:dyDescent="0.2">
      <c r="D1381" s="24"/>
      <c r="E1381" s="24"/>
      <c r="F1381" s="24"/>
      <c r="G1381" s="68"/>
      <c r="H1381" s="24"/>
      <c r="I1381" s="24"/>
      <c r="O1381" s="3"/>
      <c r="P1381" s="23"/>
      <c r="Q1381" s="23"/>
      <c r="R1381" s="24"/>
      <c r="S1381" s="24"/>
      <c r="T1381" s="24"/>
      <c r="U1381" s="68"/>
      <c r="V1381" s="24"/>
      <c r="W1381" s="24"/>
    </row>
    <row r="1382" spans="4:23" x14ac:dyDescent="0.2">
      <c r="D1382" s="24"/>
      <c r="E1382" s="24"/>
      <c r="F1382" s="24"/>
      <c r="G1382" s="68"/>
      <c r="H1382" s="101"/>
      <c r="I1382" s="24"/>
      <c r="O1382" s="3"/>
      <c r="P1382" s="23"/>
      <c r="Q1382" s="23"/>
      <c r="R1382" s="24"/>
      <c r="S1382" s="24"/>
      <c r="T1382" s="24"/>
      <c r="U1382" s="68"/>
      <c r="V1382" s="101"/>
      <c r="W1382" s="24"/>
    </row>
    <row r="1383" spans="4:23" x14ac:dyDescent="0.2">
      <c r="D1383" s="24"/>
      <c r="E1383" s="24"/>
      <c r="F1383" s="24"/>
      <c r="G1383" s="68"/>
      <c r="H1383" s="24"/>
      <c r="I1383" s="24"/>
      <c r="O1383" s="3"/>
      <c r="P1383" s="23"/>
      <c r="Q1383" s="23"/>
      <c r="R1383" s="24"/>
      <c r="S1383" s="24"/>
      <c r="T1383" s="24"/>
      <c r="U1383" s="68"/>
      <c r="V1383" s="24"/>
      <c r="W1383" s="24"/>
    </row>
    <row r="1384" spans="4:23" x14ac:dyDescent="0.2">
      <c r="D1384" s="24"/>
      <c r="E1384" s="24"/>
      <c r="F1384" s="66"/>
      <c r="G1384" s="67"/>
      <c r="H1384" s="24"/>
      <c r="I1384" s="24"/>
      <c r="O1384" s="3"/>
      <c r="P1384" s="23"/>
      <c r="Q1384" s="23"/>
      <c r="R1384" s="24"/>
      <c r="S1384" s="24"/>
      <c r="T1384" s="66"/>
      <c r="U1384" s="67"/>
      <c r="V1384" s="24"/>
      <c r="W1384" s="24"/>
    </row>
    <row r="1385" spans="4:23" x14ac:dyDescent="0.2">
      <c r="D1385" s="29"/>
      <c r="E1385" s="29"/>
      <c r="F1385" s="66"/>
      <c r="G1385" s="67"/>
      <c r="H1385" s="29"/>
      <c r="I1385" s="29"/>
      <c r="O1385" s="3"/>
      <c r="P1385" s="23"/>
      <c r="Q1385" s="23"/>
      <c r="R1385" s="29"/>
      <c r="S1385" s="29"/>
      <c r="T1385" s="66"/>
      <c r="U1385" s="67"/>
      <c r="V1385" s="29"/>
      <c r="W1385" s="29"/>
    </row>
    <row r="1386" spans="4:23" x14ac:dyDescent="0.2">
      <c r="D1386" s="24"/>
      <c r="E1386" s="24"/>
      <c r="F1386" s="66"/>
      <c r="G1386" s="67"/>
      <c r="H1386" s="24"/>
      <c r="I1386" s="24"/>
      <c r="O1386" s="3"/>
      <c r="P1386" s="23"/>
      <c r="Q1386" s="23"/>
      <c r="R1386" s="24"/>
      <c r="S1386" s="24"/>
      <c r="T1386" s="66"/>
      <c r="U1386" s="67"/>
      <c r="V1386" s="24"/>
      <c r="W1386" s="24"/>
    </row>
    <row r="1387" spans="4:23" x14ac:dyDescent="0.2">
      <c r="D1387" s="24"/>
      <c r="E1387" s="24"/>
      <c r="F1387" s="24"/>
      <c r="G1387" s="68"/>
      <c r="H1387" s="24"/>
      <c r="I1387" s="24"/>
      <c r="O1387" s="3"/>
      <c r="P1387" s="23"/>
      <c r="Q1387" s="23"/>
      <c r="R1387" s="24"/>
      <c r="S1387" s="24"/>
      <c r="T1387" s="24"/>
      <c r="U1387" s="68"/>
      <c r="V1387" s="24"/>
      <c r="W1387" s="24"/>
    </row>
    <row r="1388" spans="4:23" x14ac:dyDescent="0.2">
      <c r="D1388" s="24"/>
      <c r="E1388" s="24"/>
      <c r="F1388" s="24"/>
      <c r="G1388" s="68"/>
      <c r="H1388" s="24"/>
      <c r="I1388" s="24"/>
      <c r="O1388" s="3"/>
      <c r="P1388" s="23"/>
      <c r="Q1388" s="23"/>
      <c r="R1388" s="24"/>
      <c r="S1388" s="24"/>
      <c r="T1388" s="24"/>
      <c r="U1388" s="68"/>
      <c r="V1388" s="24"/>
      <c r="W1388" s="24"/>
    </row>
    <row r="1389" spans="4:23" x14ac:dyDescent="0.2">
      <c r="D1389" s="24"/>
      <c r="E1389" s="24"/>
      <c r="F1389" s="24"/>
      <c r="G1389" s="68"/>
      <c r="H1389" s="24"/>
      <c r="I1389" s="24"/>
      <c r="O1389" s="3"/>
      <c r="P1389" s="23"/>
      <c r="Q1389" s="23"/>
      <c r="R1389" s="24"/>
      <c r="S1389" s="24"/>
      <c r="T1389" s="24"/>
      <c r="U1389" s="68"/>
      <c r="V1389" s="24"/>
      <c r="W1389" s="24"/>
    </row>
    <row r="1390" spans="4:23" x14ac:dyDescent="0.2">
      <c r="D1390" s="24"/>
      <c r="E1390" s="24"/>
      <c r="F1390" s="66"/>
      <c r="G1390" s="67"/>
      <c r="H1390" s="24"/>
      <c r="I1390" s="24"/>
      <c r="O1390" s="3"/>
      <c r="P1390" s="23"/>
      <c r="Q1390" s="23"/>
      <c r="R1390" s="24"/>
      <c r="S1390" s="24"/>
      <c r="T1390" s="66"/>
      <c r="U1390" s="67"/>
      <c r="V1390" s="24"/>
      <c r="W1390" s="24"/>
    </row>
    <row r="1391" spans="4:23" x14ac:dyDescent="0.2">
      <c r="D1391" s="24"/>
      <c r="E1391" s="24"/>
      <c r="F1391" s="66"/>
      <c r="G1391" s="67"/>
      <c r="H1391" s="24"/>
      <c r="I1391" s="24"/>
      <c r="O1391" s="3"/>
      <c r="P1391" s="23"/>
      <c r="Q1391" s="23"/>
      <c r="R1391" s="24"/>
      <c r="S1391" s="24"/>
      <c r="T1391" s="66"/>
      <c r="U1391" s="67"/>
      <c r="V1391" s="24"/>
      <c r="W1391" s="24"/>
    </row>
    <row r="1392" spans="4:23" x14ac:dyDescent="0.2">
      <c r="D1392" s="24"/>
      <c r="E1392" s="24"/>
      <c r="F1392" s="24"/>
      <c r="G1392" s="68"/>
      <c r="H1392" s="24"/>
      <c r="I1392" s="24"/>
      <c r="O1392" s="3"/>
      <c r="P1392" s="23"/>
      <c r="Q1392" s="23"/>
      <c r="R1392" s="24"/>
      <c r="S1392" s="24"/>
      <c r="T1392" s="24"/>
      <c r="U1392" s="68"/>
      <c r="V1392" s="24"/>
      <c r="W1392" s="24"/>
    </row>
    <row r="1393" spans="4:23" x14ac:dyDescent="0.2">
      <c r="D1393" s="24"/>
      <c r="E1393" s="24"/>
      <c r="F1393" s="66"/>
      <c r="G1393" s="67"/>
      <c r="H1393" s="24"/>
      <c r="I1393" s="24"/>
      <c r="O1393" s="3"/>
      <c r="P1393" s="23"/>
      <c r="Q1393" s="23"/>
      <c r="R1393" s="24"/>
      <c r="S1393" s="24"/>
      <c r="T1393" s="66"/>
      <c r="U1393" s="67"/>
      <c r="V1393" s="24"/>
      <c r="W1393" s="24"/>
    </row>
    <row r="1394" spans="4:23" x14ac:dyDescent="0.2">
      <c r="D1394" s="24"/>
      <c r="E1394" s="24"/>
      <c r="F1394" s="24"/>
      <c r="G1394" s="68"/>
      <c r="H1394" s="24"/>
      <c r="I1394" s="24"/>
      <c r="O1394" s="3"/>
      <c r="P1394" s="23"/>
      <c r="Q1394" s="23"/>
      <c r="R1394" s="24"/>
      <c r="S1394" s="24"/>
      <c r="T1394" s="24"/>
      <c r="U1394" s="68"/>
      <c r="V1394" s="24"/>
      <c r="W1394" s="24"/>
    </row>
    <row r="1395" spans="4:23" x14ac:dyDescent="0.2">
      <c r="D1395" s="24"/>
      <c r="E1395" s="24"/>
      <c r="F1395" s="66"/>
      <c r="G1395" s="67"/>
      <c r="H1395" s="24"/>
      <c r="I1395" s="24"/>
      <c r="O1395" s="3"/>
      <c r="P1395" s="23"/>
      <c r="Q1395" s="23"/>
      <c r="R1395" s="24"/>
      <c r="S1395" s="24"/>
      <c r="T1395" s="66"/>
      <c r="U1395" s="67"/>
      <c r="V1395" s="24"/>
      <c r="W1395" s="24"/>
    </row>
    <row r="1396" spans="4:23" x14ac:dyDescent="0.2">
      <c r="D1396" s="24"/>
      <c r="E1396" s="24"/>
      <c r="F1396" s="66"/>
      <c r="G1396" s="67"/>
      <c r="H1396" s="24"/>
      <c r="I1396" s="24"/>
      <c r="O1396" s="3"/>
      <c r="P1396" s="23"/>
      <c r="Q1396" s="23"/>
      <c r="R1396" s="24"/>
      <c r="S1396" s="24"/>
      <c r="T1396" s="66"/>
      <c r="U1396" s="67"/>
      <c r="V1396" s="24"/>
      <c r="W1396" s="24"/>
    </row>
    <row r="1397" spans="4:23" x14ac:dyDescent="0.2">
      <c r="D1397" s="24"/>
      <c r="E1397" s="24"/>
      <c r="F1397" s="66"/>
      <c r="G1397" s="67"/>
      <c r="H1397" s="24"/>
      <c r="I1397" s="24"/>
      <c r="O1397" s="3"/>
      <c r="P1397" s="23"/>
      <c r="Q1397" s="23"/>
      <c r="R1397" s="24"/>
      <c r="S1397" s="24"/>
      <c r="T1397" s="66"/>
      <c r="U1397" s="67"/>
      <c r="V1397" s="24"/>
      <c r="W1397" s="24"/>
    </row>
    <row r="1398" spans="4:23" x14ac:dyDescent="0.2">
      <c r="D1398" s="24"/>
      <c r="E1398" s="24"/>
      <c r="F1398" s="66"/>
      <c r="G1398" s="67"/>
      <c r="H1398" s="24"/>
      <c r="I1398" s="24"/>
      <c r="O1398" s="3"/>
      <c r="P1398" s="23"/>
      <c r="Q1398" s="23"/>
      <c r="R1398" s="24"/>
      <c r="S1398" s="24"/>
      <c r="T1398" s="66"/>
      <c r="U1398" s="67"/>
      <c r="V1398" s="24"/>
      <c r="W1398" s="24"/>
    </row>
    <row r="1399" spans="4:23" x14ac:dyDescent="0.2">
      <c r="D1399" s="24"/>
      <c r="E1399" s="24"/>
      <c r="F1399" s="24"/>
      <c r="G1399" s="68"/>
      <c r="H1399" s="24"/>
      <c r="I1399" s="24"/>
      <c r="O1399" s="3"/>
      <c r="P1399" s="23"/>
      <c r="Q1399" s="23"/>
      <c r="R1399" s="24"/>
      <c r="S1399" s="24"/>
      <c r="T1399" s="24"/>
      <c r="U1399" s="68"/>
      <c r="V1399" s="24"/>
      <c r="W1399" s="24"/>
    </row>
    <row r="1400" spans="4:23" x14ac:dyDescent="0.2">
      <c r="D1400" s="24"/>
      <c r="E1400" s="24"/>
      <c r="F1400" s="24"/>
      <c r="G1400" s="68"/>
      <c r="H1400" s="24"/>
      <c r="I1400" s="24"/>
      <c r="O1400" s="3"/>
      <c r="P1400" s="23"/>
      <c r="Q1400" s="23"/>
      <c r="R1400" s="24"/>
      <c r="S1400" s="24"/>
      <c r="T1400" s="24"/>
      <c r="U1400" s="68"/>
      <c r="V1400" s="24"/>
      <c r="W1400" s="24"/>
    </row>
    <row r="1401" spans="4:23" x14ac:dyDescent="0.2">
      <c r="D1401" s="24"/>
      <c r="E1401" s="24"/>
      <c r="F1401" s="66"/>
      <c r="G1401" s="67"/>
      <c r="H1401" s="24"/>
      <c r="I1401" s="24"/>
      <c r="O1401" s="3"/>
      <c r="P1401" s="23"/>
      <c r="Q1401" s="23"/>
      <c r="R1401" s="24"/>
      <c r="S1401" s="24"/>
      <c r="T1401" s="66"/>
      <c r="U1401" s="67"/>
      <c r="V1401" s="24"/>
      <c r="W1401" s="24"/>
    </row>
    <row r="1402" spans="4:23" x14ac:dyDescent="0.2">
      <c r="D1402" s="24"/>
      <c r="E1402" s="24"/>
      <c r="F1402" s="66"/>
      <c r="G1402" s="67"/>
      <c r="H1402" s="24"/>
      <c r="I1402" s="24"/>
      <c r="O1402" s="3"/>
      <c r="P1402" s="23"/>
      <c r="Q1402" s="23"/>
      <c r="R1402" s="24"/>
      <c r="S1402" s="24"/>
      <c r="T1402" s="66"/>
      <c r="U1402" s="67"/>
      <c r="V1402" s="24"/>
      <c r="W1402" s="24"/>
    </row>
    <row r="1403" spans="4:23" x14ac:dyDescent="0.2">
      <c r="D1403" s="24"/>
      <c r="E1403" s="24"/>
      <c r="F1403" s="66"/>
      <c r="G1403" s="67"/>
      <c r="H1403" s="24"/>
      <c r="I1403" s="24"/>
      <c r="O1403" s="3"/>
      <c r="P1403" s="23"/>
      <c r="Q1403" s="23"/>
      <c r="R1403" s="24"/>
      <c r="S1403" s="24"/>
      <c r="T1403" s="66"/>
      <c r="U1403" s="67"/>
      <c r="V1403" s="24"/>
      <c r="W1403" s="24"/>
    </row>
    <row r="1404" spans="4:23" x14ac:dyDescent="0.2">
      <c r="D1404" s="24"/>
      <c r="E1404" s="24"/>
      <c r="F1404" s="66"/>
      <c r="G1404" s="67"/>
      <c r="H1404" s="24"/>
      <c r="I1404" s="24"/>
      <c r="O1404" s="3"/>
      <c r="P1404" s="23"/>
      <c r="Q1404" s="23"/>
      <c r="R1404" s="24"/>
      <c r="S1404" s="24"/>
      <c r="T1404" s="66"/>
      <c r="U1404" s="67"/>
      <c r="V1404" s="24"/>
      <c r="W1404" s="24"/>
    </row>
    <row r="1405" spans="4:23" x14ac:dyDescent="0.2">
      <c r="D1405" s="24"/>
      <c r="E1405" s="24"/>
      <c r="F1405" s="66"/>
      <c r="G1405" s="67"/>
      <c r="H1405" s="24"/>
      <c r="I1405" s="24"/>
      <c r="O1405" s="3"/>
      <c r="P1405" s="23"/>
      <c r="Q1405" s="23"/>
      <c r="R1405" s="24"/>
      <c r="S1405" s="24"/>
      <c r="T1405" s="66"/>
      <c r="U1405" s="67"/>
      <c r="V1405" s="24"/>
      <c r="W1405" s="24"/>
    </row>
    <row r="1406" spans="4:23" x14ac:dyDescent="0.2">
      <c r="D1406" s="24"/>
      <c r="E1406" s="24"/>
      <c r="F1406" s="66"/>
      <c r="G1406" s="67"/>
      <c r="H1406" s="24"/>
      <c r="I1406" s="24"/>
      <c r="O1406" s="3"/>
      <c r="P1406" s="23"/>
      <c r="Q1406" s="23"/>
      <c r="R1406" s="24"/>
      <c r="S1406" s="24"/>
      <c r="T1406" s="66"/>
      <c r="U1406" s="67"/>
      <c r="V1406" s="24"/>
      <c r="W1406" s="24"/>
    </row>
    <row r="1407" spans="4:23" x14ac:dyDescent="0.2">
      <c r="D1407" s="24"/>
      <c r="E1407" s="24"/>
      <c r="F1407" s="24"/>
      <c r="G1407" s="68"/>
      <c r="H1407" s="24"/>
      <c r="I1407" s="24"/>
      <c r="O1407" s="3"/>
      <c r="P1407" s="23"/>
      <c r="Q1407" s="23"/>
      <c r="R1407" s="24"/>
      <c r="S1407" s="24"/>
      <c r="T1407" s="24"/>
      <c r="U1407" s="68"/>
      <c r="V1407" s="24"/>
      <c r="W1407" s="24"/>
    </row>
    <row r="1408" spans="4:23" x14ac:dyDescent="0.2">
      <c r="D1408" s="24"/>
      <c r="E1408" s="24"/>
      <c r="F1408" s="24"/>
      <c r="G1408" s="68"/>
      <c r="H1408" s="24"/>
      <c r="I1408" s="24"/>
      <c r="O1408" s="3"/>
      <c r="P1408" s="23"/>
      <c r="Q1408" s="23"/>
      <c r="R1408" s="24"/>
      <c r="S1408" s="24"/>
      <c r="T1408" s="24"/>
      <c r="U1408" s="68"/>
      <c r="V1408" s="24"/>
      <c r="W1408" s="24"/>
    </row>
    <row r="1409" spans="4:23" x14ac:dyDescent="0.2">
      <c r="D1409" s="24"/>
      <c r="E1409" s="24"/>
      <c r="F1409" s="66"/>
      <c r="G1409" s="67"/>
      <c r="H1409" s="24"/>
      <c r="I1409" s="24"/>
      <c r="O1409" s="3"/>
      <c r="P1409" s="23"/>
      <c r="Q1409" s="23"/>
      <c r="R1409" s="24"/>
      <c r="S1409" s="24"/>
      <c r="T1409" s="66"/>
      <c r="U1409" s="67"/>
      <c r="V1409" s="24"/>
      <c r="W1409" s="24"/>
    </row>
    <row r="1410" spans="4:23" x14ac:dyDescent="0.2">
      <c r="D1410" s="24"/>
      <c r="E1410" s="24"/>
      <c r="F1410" s="66"/>
      <c r="G1410" s="67"/>
      <c r="H1410" s="24"/>
      <c r="I1410" s="24"/>
      <c r="O1410" s="3"/>
      <c r="P1410" s="23"/>
      <c r="Q1410" s="23"/>
      <c r="R1410" s="24"/>
      <c r="S1410" s="24"/>
      <c r="T1410" s="66"/>
      <c r="U1410" s="67"/>
      <c r="V1410" s="24"/>
      <c r="W1410" s="24"/>
    </row>
    <row r="1411" spans="4:23" x14ac:dyDescent="0.2">
      <c r="D1411" s="24"/>
      <c r="E1411" s="24"/>
      <c r="F1411" s="24"/>
      <c r="G1411" s="68"/>
      <c r="H1411" s="24"/>
      <c r="I1411" s="24"/>
      <c r="O1411" s="3"/>
      <c r="P1411" s="23"/>
      <c r="Q1411" s="23"/>
      <c r="R1411" s="24"/>
      <c r="S1411" s="24"/>
      <c r="T1411" s="24"/>
      <c r="U1411" s="68"/>
      <c r="V1411" s="24"/>
      <c r="W1411" s="24"/>
    </row>
    <row r="1412" spans="4:23" x14ac:dyDescent="0.2">
      <c r="D1412" s="24"/>
      <c r="E1412" s="24"/>
      <c r="F1412" s="66"/>
      <c r="G1412" s="67"/>
      <c r="H1412" s="24"/>
      <c r="I1412" s="24"/>
      <c r="O1412" s="3"/>
      <c r="P1412" s="23"/>
      <c r="Q1412" s="23"/>
      <c r="R1412" s="24"/>
      <c r="S1412" s="24"/>
      <c r="T1412" s="66"/>
      <c r="U1412" s="67"/>
      <c r="V1412" s="24"/>
      <c r="W1412" s="24"/>
    </row>
    <row r="1413" spans="4:23" x14ac:dyDescent="0.2">
      <c r="D1413" s="24"/>
      <c r="E1413" s="24"/>
      <c r="F1413" s="66"/>
      <c r="G1413" s="67"/>
      <c r="H1413" s="24"/>
      <c r="I1413" s="24"/>
      <c r="O1413" s="3"/>
      <c r="P1413" s="23"/>
      <c r="Q1413" s="23"/>
      <c r="R1413" s="24"/>
      <c r="S1413" s="24"/>
      <c r="T1413" s="66"/>
      <c r="U1413" s="67"/>
      <c r="V1413" s="24"/>
      <c r="W1413" s="24"/>
    </row>
    <row r="1414" spans="4:23" x14ac:dyDescent="0.2">
      <c r="D1414" s="24"/>
      <c r="E1414" s="24"/>
      <c r="F1414" s="66"/>
      <c r="G1414" s="67"/>
      <c r="H1414" s="24"/>
      <c r="I1414" s="24"/>
      <c r="O1414" s="3"/>
      <c r="P1414" s="23"/>
      <c r="Q1414" s="23"/>
      <c r="R1414" s="24"/>
      <c r="S1414" s="24"/>
      <c r="T1414" s="66"/>
      <c r="U1414" s="67"/>
      <c r="V1414" s="24"/>
      <c r="W1414" s="24"/>
    </row>
    <row r="1415" spans="4:23" x14ac:dyDescent="0.2">
      <c r="D1415" s="24"/>
      <c r="E1415" s="24"/>
      <c r="F1415" s="24"/>
      <c r="G1415" s="68"/>
      <c r="H1415" s="24"/>
      <c r="I1415" s="24"/>
      <c r="O1415" s="3"/>
      <c r="P1415" s="23"/>
      <c r="Q1415" s="23"/>
      <c r="R1415" s="24"/>
      <c r="S1415" s="24"/>
      <c r="T1415" s="24"/>
      <c r="U1415" s="68"/>
      <c r="V1415" s="24"/>
      <c r="W1415" s="24"/>
    </row>
    <row r="1416" spans="4:23" x14ac:dyDescent="0.2">
      <c r="D1416" s="24"/>
      <c r="E1416" s="24"/>
      <c r="F1416" s="66"/>
      <c r="G1416" s="67"/>
      <c r="H1416" s="24"/>
      <c r="I1416" s="24"/>
      <c r="O1416" s="3"/>
      <c r="P1416" s="23"/>
      <c r="Q1416" s="23"/>
      <c r="R1416" s="24"/>
      <c r="S1416" s="24"/>
      <c r="T1416" s="66"/>
      <c r="U1416" s="67"/>
      <c r="V1416" s="24"/>
      <c r="W1416" s="24"/>
    </row>
    <row r="1417" spans="4:23" x14ac:dyDescent="0.2">
      <c r="D1417" s="24"/>
      <c r="E1417" s="24"/>
      <c r="F1417" s="66"/>
      <c r="G1417" s="67"/>
      <c r="H1417" s="24"/>
      <c r="I1417" s="24"/>
      <c r="O1417" s="3"/>
      <c r="P1417" s="23"/>
      <c r="Q1417" s="23"/>
      <c r="R1417" s="24"/>
      <c r="S1417" s="24"/>
      <c r="T1417" s="66"/>
      <c r="U1417" s="67"/>
      <c r="V1417" s="24"/>
      <c r="W1417" s="24"/>
    </row>
    <row r="1418" spans="4:23" x14ac:dyDescent="0.2">
      <c r="D1418" s="24"/>
      <c r="E1418" s="24"/>
      <c r="F1418" s="66"/>
      <c r="G1418" s="67"/>
      <c r="H1418" s="24"/>
      <c r="I1418" s="24"/>
      <c r="O1418" s="3"/>
      <c r="P1418" s="23"/>
      <c r="Q1418" s="23"/>
      <c r="R1418" s="24"/>
      <c r="S1418" s="24"/>
      <c r="T1418" s="66"/>
      <c r="U1418" s="67"/>
      <c r="V1418" s="24"/>
      <c r="W1418" s="24"/>
    </row>
    <row r="1419" spans="4:23" x14ac:dyDescent="0.2">
      <c r="D1419" s="24"/>
      <c r="E1419" s="24"/>
      <c r="F1419" s="24"/>
      <c r="G1419" s="68"/>
      <c r="H1419" s="24"/>
      <c r="I1419" s="24"/>
      <c r="O1419" s="3"/>
      <c r="P1419" s="23"/>
      <c r="Q1419" s="23"/>
      <c r="R1419" s="24"/>
      <c r="S1419" s="24"/>
      <c r="T1419" s="24"/>
      <c r="U1419" s="68"/>
      <c r="V1419" s="24"/>
      <c r="W1419" s="24"/>
    </row>
    <row r="1420" spans="4:23" x14ac:dyDescent="0.2">
      <c r="D1420" s="24"/>
      <c r="E1420" s="24"/>
      <c r="F1420" s="66"/>
      <c r="G1420" s="67"/>
      <c r="H1420" s="24"/>
      <c r="I1420" s="24"/>
      <c r="O1420" s="3"/>
      <c r="P1420" s="23"/>
      <c r="Q1420" s="23"/>
      <c r="R1420" s="24"/>
      <c r="S1420" s="24"/>
      <c r="T1420" s="66"/>
      <c r="U1420" s="67"/>
      <c r="V1420" s="24"/>
      <c r="W1420" s="24"/>
    </row>
    <row r="1421" spans="4:23" x14ac:dyDescent="0.2">
      <c r="D1421" s="24"/>
      <c r="E1421" s="24"/>
      <c r="F1421" s="66"/>
      <c r="G1421" s="67"/>
      <c r="H1421" s="24"/>
      <c r="I1421" s="24"/>
      <c r="O1421" s="3"/>
      <c r="P1421" s="23"/>
      <c r="Q1421" s="23"/>
      <c r="R1421" s="24"/>
      <c r="S1421" s="24"/>
      <c r="T1421" s="66"/>
      <c r="U1421" s="67"/>
      <c r="V1421" s="24"/>
      <c r="W1421" s="24"/>
    </row>
    <row r="1422" spans="4:23" x14ac:dyDescent="0.2">
      <c r="D1422" s="24"/>
      <c r="E1422" s="24"/>
      <c r="F1422" s="66"/>
      <c r="G1422" s="67"/>
      <c r="H1422" s="24"/>
      <c r="I1422" s="24"/>
      <c r="O1422" s="3"/>
      <c r="P1422" s="23"/>
      <c r="Q1422" s="23"/>
      <c r="R1422" s="24"/>
      <c r="S1422" s="24"/>
      <c r="T1422" s="66"/>
      <c r="U1422" s="67"/>
      <c r="V1422" s="24"/>
      <c r="W1422" s="24"/>
    </row>
    <row r="1423" spans="4:23" x14ac:dyDescent="0.2">
      <c r="D1423" s="24"/>
      <c r="E1423" s="24"/>
      <c r="F1423" s="24"/>
      <c r="G1423" s="68"/>
      <c r="H1423" s="24"/>
      <c r="I1423" s="24"/>
      <c r="O1423" s="3"/>
      <c r="P1423" s="23"/>
      <c r="Q1423" s="23"/>
      <c r="R1423" s="24"/>
      <c r="S1423" s="24"/>
      <c r="T1423" s="24"/>
      <c r="U1423" s="68"/>
      <c r="V1423" s="24"/>
      <c r="W1423" s="24"/>
    </row>
    <row r="1424" spans="4:23" x14ac:dyDescent="0.2">
      <c r="D1424" s="24"/>
      <c r="E1424" s="24"/>
      <c r="F1424" s="66"/>
      <c r="G1424" s="67"/>
      <c r="H1424" s="24"/>
      <c r="I1424" s="24"/>
      <c r="O1424" s="3"/>
      <c r="P1424" s="23"/>
      <c r="Q1424" s="23"/>
      <c r="R1424" s="24"/>
      <c r="S1424" s="24"/>
      <c r="T1424" s="66"/>
      <c r="U1424" s="67"/>
      <c r="V1424" s="24"/>
      <c r="W1424" s="24"/>
    </row>
    <row r="1425" spans="4:23" x14ac:dyDescent="0.2">
      <c r="D1425" s="24"/>
      <c r="E1425" s="24"/>
      <c r="F1425" s="66"/>
      <c r="G1425" s="67"/>
      <c r="H1425" s="24"/>
      <c r="I1425" s="24"/>
      <c r="O1425" s="3"/>
      <c r="P1425" s="23"/>
      <c r="Q1425" s="23"/>
      <c r="R1425" s="24"/>
      <c r="S1425" s="24"/>
      <c r="T1425" s="66"/>
      <c r="U1425" s="67"/>
      <c r="V1425" s="24"/>
      <c r="W1425" s="24"/>
    </row>
    <row r="1426" spans="4:23" x14ac:dyDescent="0.2">
      <c r="D1426" s="24"/>
      <c r="E1426" s="24"/>
      <c r="F1426" s="66"/>
      <c r="G1426" s="67"/>
      <c r="H1426" s="24"/>
      <c r="I1426" s="24"/>
      <c r="O1426" s="3"/>
      <c r="P1426" s="23"/>
      <c r="Q1426" s="23"/>
      <c r="R1426" s="24"/>
      <c r="S1426" s="24"/>
      <c r="T1426" s="66"/>
      <c r="U1426" s="67"/>
      <c r="V1426" s="24"/>
      <c r="W1426" s="24"/>
    </row>
    <row r="1427" spans="4:23" x14ac:dyDescent="0.2">
      <c r="D1427" s="24"/>
      <c r="E1427" s="24"/>
      <c r="F1427" s="66"/>
      <c r="G1427" s="67"/>
      <c r="H1427" s="24"/>
      <c r="I1427" s="24"/>
      <c r="O1427" s="3"/>
      <c r="P1427" s="23"/>
      <c r="Q1427" s="23"/>
      <c r="R1427" s="24"/>
      <c r="S1427" s="24"/>
      <c r="T1427" s="66"/>
      <c r="U1427" s="67"/>
      <c r="V1427" s="24"/>
      <c r="W1427" s="24"/>
    </row>
    <row r="1428" spans="4:23" x14ac:dyDescent="0.2">
      <c r="D1428" s="24"/>
      <c r="E1428" s="24"/>
      <c r="F1428" s="24"/>
      <c r="G1428" s="68"/>
      <c r="H1428" s="24"/>
      <c r="I1428" s="24"/>
      <c r="O1428" s="3"/>
      <c r="P1428" s="23"/>
      <c r="Q1428" s="23"/>
      <c r="R1428" s="24"/>
      <c r="S1428" s="24"/>
      <c r="T1428" s="24"/>
      <c r="U1428" s="68"/>
      <c r="V1428" s="24"/>
      <c r="W1428" s="24"/>
    </row>
    <row r="1429" spans="4:23" x14ac:dyDescent="0.2">
      <c r="D1429" s="24"/>
      <c r="E1429" s="24"/>
      <c r="F1429" s="24"/>
      <c r="G1429" s="68"/>
      <c r="H1429" s="24"/>
      <c r="I1429" s="24"/>
      <c r="O1429" s="3"/>
      <c r="P1429" s="23"/>
      <c r="Q1429" s="23"/>
      <c r="R1429" s="24"/>
      <c r="S1429" s="24"/>
      <c r="T1429" s="24"/>
      <c r="U1429" s="68"/>
      <c r="V1429" s="24"/>
      <c r="W1429" s="24"/>
    </row>
    <row r="1430" spans="4:23" x14ac:dyDescent="0.2">
      <c r="D1430" s="24"/>
      <c r="E1430" s="24"/>
      <c r="F1430" s="66"/>
      <c r="G1430" s="67"/>
      <c r="H1430" s="24"/>
      <c r="I1430" s="24"/>
      <c r="O1430" s="3"/>
      <c r="P1430" s="23"/>
      <c r="Q1430" s="23"/>
      <c r="R1430" s="24"/>
      <c r="S1430" s="24"/>
      <c r="T1430" s="66"/>
      <c r="U1430" s="67"/>
      <c r="V1430" s="24"/>
      <c r="W1430" s="24"/>
    </row>
    <row r="1431" spans="4:23" x14ac:dyDescent="0.2">
      <c r="D1431" s="24"/>
      <c r="E1431" s="24"/>
      <c r="F1431" s="66"/>
      <c r="G1431" s="67"/>
      <c r="H1431" s="24"/>
      <c r="I1431" s="24"/>
      <c r="O1431" s="3"/>
      <c r="P1431" s="23"/>
      <c r="Q1431" s="23"/>
      <c r="R1431" s="24"/>
      <c r="S1431" s="24"/>
      <c r="T1431" s="66"/>
      <c r="U1431" s="67"/>
      <c r="V1431" s="24"/>
      <c r="W1431" s="24"/>
    </row>
    <row r="1432" spans="4:23" x14ac:dyDescent="0.2">
      <c r="D1432" s="24"/>
      <c r="E1432" s="24"/>
      <c r="F1432" s="66"/>
      <c r="G1432" s="67"/>
      <c r="H1432" s="24"/>
      <c r="I1432" s="24"/>
      <c r="O1432" s="3"/>
      <c r="P1432" s="23"/>
      <c r="Q1432" s="23"/>
      <c r="R1432" s="24"/>
      <c r="S1432" s="24"/>
      <c r="T1432" s="66"/>
      <c r="U1432" s="67"/>
      <c r="V1432" s="24"/>
      <c r="W1432" s="24"/>
    </row>
    <row r="1433" spans="4:23" x14ac:dyDescent="0.2">
      <c r="D1433" s="24"/>
      <c r="E1433" s="24"/>
      <c r="F1433" s="24"/>
      <c r="G1433" s="68"/>
      <c r="H1433" s="24"/>
      <c r="I1433" s="24"/>
      <c r="O1433" s="3"/>
      <c r="P1433" s="23"/>
      <c r="Q1433" s="23"/>
      <c r="R1433" s="24"/>
      <c r="S1433" s="24"/>
      <c r="T1433" s="24"/>
      <c r="U1433" s="68"/>
      <c r="V1433" s="24"/>
      <c r="W1433" s="24"/>
    </row>
    <row r="1434" spans="4:23" x14ac:dyDescent="0.2">
      <c r="D1434" s="24"/>
      <c r="E1434" s="24"/>
      <c r="F1434" s="24"/>
      <c r="G1434" s="68"/>
      <c r="H1434" s="24"/>
      <c r="I1434" s="24"/>
      <c r="O1434" s="3"/>
      <c r="P1434" s="23"/>
      <c r="Q1434" s="23"/>
      <c r="R1434" s="24"/>
      <c r="S1434" s="24"/>
      <c r="T1434" s="24"/>
      <c r="U1434" s="68"/>
      <c r="V1434" s="24"/>
      <c r="W1434" s="24"/>
    </row>
    <row r="1435" spans="4:23" x14ac:dyDescent="0.2">
      <c r="D1435" s="24"/>
      <c r="E1435" s="24"/>
      <c r="F1435" s="24"/>
      <c r="G1435" s="68"/>
      <c r="H1435" s="24"/>
      <c r="I1435" s="24"/>
      <c r="O1435" s="3"/>
      <c r="P1435" s="23"/>
      <c r="Q1435" s="23"/>
      <c r="R1435" s="24"/>
      <c r="S1435" s="24"/>
      <c r="T1435" s="24"/>
      <c r="U1435" s="68"/>
      <c r="V1435" s="24"/>
      <c r="W1435" s="24"/>
    </row>
    <row r="1436" spans="4:23" x14ac:dyDescent="0.2">
      <c r="D1436" s="24"/>
      <c r="E1436" s="24"/>
      <c r="F1436" s="24"/>
      <c r="G1436" s="68"/>
      <c r="H1436" s="24"/>
      <c r="I1436" s="24"/>
      <c r="O1436" s="3"/>
      <c r="P1436" s="23"/>
      <c r="Q1436" s="23"/>
      <c r="R1436" s="24"/>
      <c r="S1436" s="24"/>
      <c r="T1436" s="24"/>
      <c r="U1436" s="68"/>
      <c r="V1436" s="24"/>
      <c r="W1436" s="24"/>
    </row>
    <row r="1437" spans="4:23" x14ac:dyDescent="0.2">
      <c r="D1437" s="24"/>
      <c r="E1437" s="24"/>
      <c r="F1437" s="66"/>
      <c r="G1437" s="67"/>
      <c r="H1437" s="24"/>
      <c r="I1437" s="24"/>
      <c r="O1437" s="3"/>
      <c r="P1437" s="23"/>
      <c r="Q1437" s="23"/>
      <c r="R1437" s="24"/>
      <c r="S1437" s="24"/>
      <c r="T1437" s="66"/>
      <c r="U1437" s="67"/>
      <c r="V1437" s="24"/>
      <c r="W1437" s="24"/>
    </row>
    <row r="1438" spans="4:23" x14ac:dyDescent="0.2">
      <c r="D1438" s="24"/>
      <c r="E1438" s="24"/>
      <c r="F1438" s="66"/>
      <c r="G1438" s="67"/>
      <c r="H1438" s="24"/>
      <c r="I1438" s="24"/>
      <c r="O1438" s="3"/>
      <c r="P1438" s="23"/>
      <c r="Q1438" s="23"/>
      <c r="R1438" s="24"/>
      <c r="S1438" s="24"/>
      <c r="T1438" s="66"/>
      <c r="U1438" s="67"/>
      <c r="V1438" s="24"/>
      <c r="W1438" s="24"/>
    </row>
    <row r="1439" spans="4:23" x14ac:dyDescent="0.2">
      <c r="D1439" s="29"/>
      <c r="E1439" s="29"/>
      <c r="F1439" s="66"/>
      <c r="G1439" s="67"/>
      <c r="H1439" s="29"/>
      <c r="I1439" s="29"/>
      <c r="O1439" s="3"/>
      <c r="P1439" s="23"/>
      <c r="Q1439" s="23"/>
      <c r="R1439" s="29"/>
      <c r="S1439" s="29"/>
      <c r="T1439" s="66"/>
      <c r="U1439" s="67"/>
      <c r="V1439" s="29"/>
      <c r="W1439" s="29"/>
    </row>
    <row r="1440" spans="4:23" x14ac:dyDescent="0.2">
      <c r="D1440" s="24"/>
      <c r="E1440" s="24"/>
      <c r="F1440" s="66"/>
      <c r="G1440" s="67"/>
      <c r="H1440" s="24"/>
      <c r="I1440" s="24"/>
      <c r="O1440" s="3"/>
      <c r="P1440" s="23"/>
      <c r="Q1440" s="23"/>
      <c r="R1440" s="24"/>
      <c r="S1440" s="24"/>
      <c r="T1440" s="66"/>
      <c r="U1440" s="67"/>
      <c r="V1440" s="24"/>
      <c r="W1440" s="24"/>
    </row>
    <row r="1441" spans="4:23" x14ac:dyDescent="0.2">
      <c r="D1441" s="24"/>
      <c r="E1441" s="24"/>
      <c r="F1441" s="66"/>
      <c r="G1441" s="67"/>
      <c r="H1441" s="24"/>
      <c r="I1441" s="24"/>
      <c r="O1441" s="3"/>
      <c r="P1441" s="23"/>
      <c r="Q1441" s="23"/>
      <c r="R1441" s="24"/>
      <c r="S1441" s="24"/>
      <c r="T1441" s="66"/>
      <c r="U1441" s="67"/>
      <c r="V1441" s="24"/>
      <c r="W1441" s="24"/>
    </row>
    <row r="1442" spans="4:23" x14ac:dyDescent="0.2">
      <c r="D1442" s="24"/>
      <c r="E1442" s="24"/>
      <c r="F1442" s="66"/>
      <c r="G1442" s="67"/>
      <c r="H1442" s="24"/>
      <c r="I1442" s="24"/>
      <c r="O1442" s="3"/>
      <c r="P1442" s="23"/>
      <c r="Q1442" s="23"/>
      <c r="R1442" s="24"/>
      <c r="S1442" s="24"/>
      <c r="T1442" s="66"/>
      <c r="U1442" s="67"/>
      <c r="V1442" s="24"/>
      <c r="W1442" s="24"/>
    </row>
    <row r="1443" spans="4:23" x14ac:dyDescent="0.2">
      <c r="D1443" s="24"/>
      <c r="E1443" s="24"/>
      <c r="F1443" s="66"/>
      <c r="G1443" s="67"/>
      <c r="H1443" s="24"/>
      <c r="I1443" s="24"/>
      <c r="O1443" s="3"/>
      <c r="P1443" s="23"/>
      <c r="Q1443" s="23"/>
      <c r="R1443" s="24"/>
      <c r="S1443" s="24"/>
      <c r="T1443" s="66"/>
      <c r="U1443" s="67"/>
      <c r="V1443" s="24"/>
      <c r="W1443" s="24"/>
    </row>
    <row r="1444" spans="4:23" x14ac:dyDescent="0.2">
      <c r="D1444" s="29"/>
      <c r="E1444" s="29"/>
      <c r="F1444" s="66"/>
      <c r="G1444" s="67"/>
      <c r="H1444" s="29"/>
      <c r="I1444" s="29"/>
      <c r="O1444" s="3"/>
      <c r="P1444" s="23"/>
      <c r="Q1444" s="23"/>
      <c r="R1444" s="29"/>
      <c r="S1444" s="29"/>
      <c r="T1444" s="66"/>
      <c r="U1444" s="67"/>
      <c r="V1444" s="29"/>
      <c r="W1444" s="29"/>
    </row>
    <row r="1445" spans="4:23" x14ac:dyDescent="0.2">
      <c r="D1445" s="24"/>
      <c r="E1445" s="24"/>
      <c r="F1445" s="66"/>
      <c r="G1445" s="67"/>
      <c r="H1445" s="24"/>
      <c r="I1445" s="24"/>
      <c r="O1445" s="3"/>
      <c r="P1445" s="23"/>
      <c r="Q1445" s="23"/>
      <c r="R1445" s="24"/>
      <c r="S1445" s="24"/>
      <c r="T1445" s="66"/>
      <c r="U1445" s="67"/>
      <c r="V1445" s="24"/>
      <c r="W1445" s="24"/>
    </row>
    <row r="1446" spans="4:23" x14ac:dyDescent="0.2">
      <c r="D1446" s="24"/>
      <c r="E1446" s="24"/>
      <c r="F1446" s="66"/>
      <c r="G1446" s="67"/>
      <c r="H1446" s="24"/>
      <c r="I1446" s="24"/>
      <c r="O1446" s="3"/>
      <c r="P1446" s="23"/>
      <c r="Q1446" s="23"/>
      <c r="R1446" s="24"/>
      <c r="S1446" s="24"/>
      <c r="T1446" s="66"/>
      <c r="U1446" s="67"/>
      <c r="V1446" s="24"/>
      <c r="W1446" s="24"/>
    </row>
    <row r="1447" spans="4:23" x14ac:dyDescent="0.2">
      <c r="D1447" s="24"/>
      <c r="E1447" s="24"/>
      <c r="F1447" s="24"/>
      <c r="G1447" s="68"/>
      <c r="H1447" s="24"/>
      <c r="I1447" s="24"/>
      <c r="O1447" s="3"/>
      <c r="P1447" s="23"/>
      <c r="Q1447" s="23"/>
      <c r="R1447" s="24"/>
      <c r="S1447" s="24"/>
      <c r="T1447" s="24"/>
      <c r="U1447" s="68"/>
      <c r="V1447" s="24"/>
      <c r="W1447" s="24"/>
    </row>
    <row r="1448" spans="4:23" x14ac:dyDescent="0.2">
      <c r="D1448" s="24"/>
      <c r="E1448" s="24"/>
      <c r="F1448" s="66"/>
      <c r="G1448" s="67"/>
      <c r="H1448" s="24"/>
      <c r="I1448" s="24"/>
      <c r="O1448" s="3"/>
      <c r="P1448" s="23"/>
      <c r="Q1448" s="23"/>
      <c r="R1448" s="24"/>
      <c r="S1448" s="24"/>
      <c r="T1448" s="66"/>
      <c r="U1448" s="67"/>
      <c r="V1448" s="24"/>
      <c r="W1448" s="24"/>
    </row>
    <row r="1449" spans="4:23" x14ac:dyDescent="0.2">
      <c r="D1449" s="24"/>
      <c r="E1449" s="24"/>
      <c r="F1449" s="66"/>
      <c r="G1449" s="67"/>
      <c r="H1449" s="24"/>
      <c r="I1449" s="24"/>
      <c r="O1449" s="3"/>
      <c r="P1449" s="23"/>
      <c r="Q1449" s="23"/>
      <c r="R1449" s="24"/>
      <c r="S1449" s="24"/>
      <c r="T1449" s="66"/>
      <c r="U1449" s="67"/>
      <c r="V1449" s="24"/>
      <c r="W1449" s="24"/>
    </row>
    <row r="1450" spans="4:23" x14ac:dyDescent="0.2">
      <c r="D1450" s="24"/>
      <c r="E1450" s="24"/>
      <c r="F1450" s="66"/>
      <c r="G1450" s="67"/>
      <c r="H1450" s="24"/>
      <c r="I1450" s="24"/>
      <c r="O1450" s="3"/>
      <c r="P1450" s="23"/>
      <c r="Q1450" s="23"/>
      <c r="R1450" s="24"/>
      <c r="S1450" s="24"/>
      <c r="T1450" s="66"/>
      <c r="U1450" s="67"/>
      <c r="V1450" s="24"/>
      <c r="W1450" s="24"/>
    </row>
    <row r="1451" spans="4:23" x14ac:dyDescent="0.2">
      <c r="D1451" s="24"/>
      <c r="E1451" s="24"/>
      <c r="F1451" s="66"/>
      <c r="G1451" s="67"/>
      <c r="H1451" s="24"/>
      <c r="I1451" s="24"/>
      <c r="O1451" s="3"/>
      <c r="P1451" s="23"/>
      <c r="Q1451" s="23"/>
      <c r="R1451" s="24"/>
      <c r="S1451" s="24"/>
      <c r="T1451" s="66"/>
      <c r="U1451" s="67"/>
      <c r="V1451" s="24"/>
      <c r="W1451" s="24"/>
    </row>
    <row r="1452" spans="4:23" x14ac:dyDescent="0.2">
      <c r="D1452" s="24"/>
      <c r="E1452" s="24"/>
      <c r="F1452" s="24"/>
      <c r="G1452" s="67"/>
      <c r="H1452" s="24"/>
      <c r="I1452" s="24"/>
      <c r="O1452" s="3"/>
      <c r="P1452" s="23"/>
      <c r="Q1452" s="23"/>
      <c r="R1452" s="24"/>
      <c r="S1452" s="24"/>
      <c r="T1452" s="24"/>
      <c r="U1452" s="67"/>
      <c r="V1452" s="24"/>
      <c r="W1452" s="24"/>
    </row>
    <row r="1453" spans="4:23" x14ac:dyDescent="0.2">
      <c r="D1453" s="24"/>
      <c r="E1453" s="24"/>
      <c r="F1453" s="66"/>
      <c r="G1453" s="67"/>
      <c r="H1453" s="24"/>
      <c r="I1453" s="24"/>
      <c r="O1453" s="3"/>
      <c r="P1453" s="23"/>
      <c r="Q1453" s="23"/>
      <c r="R1453" s="24"/>
      <c r="S1453" s="24"/>
      <c r="T1453" s="66"/>
      <c r="U1453" s="67"/>
      <c r="V1453" s="24"/>
      <c r="W1453" s="24"/>
    </row>
    <row r="1454" spans="4:23" x14ac:dyDescent="0.2">
      <c r="D1454" s="24"/>
      <c r="E1454" s="24"/>
      <c r="F1454" s="66"/>
      <c r="G1454" s="67"/>
      <c r="H1454" s="24"/>
      <c r="I1454" s="24"/>
      <c r="O1454" s="3"/>
      <c r="P1454" s="23"/>
      <c r="Q1454" s="23"/>
      <c r="R1454" s="24"/>
      <c r="S1454" s="24"/>
      <c r="T1454" s="66"/>
      <c r="U1454" s="67"/>
      <c r="V1454" s="24"/>
      <c r="W1454" s="24"/>
    </row>
    <row r="1455" spans="4:23" x14ac:dyDescent="0.2">
      <c r="D1455" s="24"/>
      <c r="E1455" s="24"/>
      <c r="F1455" s="66"/>
      <c r="G1455" s="67"/>
      <c r="H1455" s="24"/>
      <c r="I1455" s="24"/>
      <c r="O1455" s="3"/>
      <c r="P1455" s="23"/>
      <c r="Q1455" s="23"/>
      <c r="R1455" s="24"/>
      <c r="S1455" s="24"/>
      <c r="T1455" s="66"/>
      <c r="U1455" s="67"/>
      <c r="V1455" s="24"/>
      <c r="W1455" s="24"/>
    </row>
    <row r="1456" spans="4:23" x14ac:dyDescent="0.2">
      <c r="D1456" s="24"/>
      <c r="E1456" s="24"/>
      <c r="F1456" s="24"/>
      <c r="G1456" s="68"/>
      <c r="H1456" s="24"/>
      <c r="I1456" s="24"/>
      <c r="O1456" s="3"/>
      <c r="P1456" s="23"/>
      <c r="Q1456" s="23"/>
      <c r="R1456" s="24"/>
      <c r="S1456" s="24"/>
      <c r="T1456" s="24"/>
      <c r="U1456" s="68"/>
      <c r="V1456" s="24"/>
      <c r="W1456" s="24"/>
    </row>
    <row r="1457" spans="4:23" x14ac:dyDescent="0.2">
      <c r="D1457" s="24"/>
      <c r="E1457" s="24"/>
      <c r="F1457" s="66"/>
      <c r="G1457" s="67"/>
      <c r="H1457" s="24"/>
      <c r="I1457" s="24"/>
      <c r="O1457" s="3"/>
      <c r="P1457" s="23"/>
      <c r="Q1457" s="23"/>
      <c r="R1457" s="24"/>
      <c r="S1457" s="24"/>
      <c r="T1457" s="66"/>
      <c r="U1457" s="67"/>
      <c r="V1457" s="24"/>
      <c r="W1457" s="24"/>
    </row>
    <row r="1458" spans="4:23" x14ac:dyDescent="0.2">
      <c r="D1458" s="24"/>
      <c r="E1458" s="24"/>
      <c r="F1458" s="24"/>
      <c r="G1458" s="68"/>
      <c r="H1458" s="24"/>
      <c r="I1458" s="24"/>
      <c r="O1458" s="3"/>
      <c r="P1458" s="23"/>
      <c r="Q1458" s="23"/>
      <c r="R1458" s="24"/>
      <c r="S1458" s="24"/>
      <c r="T1458" s="24"/>
      <c r="U1458" s="68"/>
      <c r="V1458" s="24"/>
      <c r="W1458" s="24"/>
    </row>
    <row r="1459" spans="4:23" x14ac:dyDescent="0.2">
      <c r="D1459" s="24"/>
      <c r="E1459" s="24"/>
      <c r="F1459" s="66"/>
      <c r="G1459" s="67"/>
      <c r="H1459" s="24"/>
      <c r="I1459" s="24"/>
      <c r="O1459" s="3"/>
      <c r="P1459" s="23"/>
      <c r="Q1459" s="23"/>
      <c r="R1459" s="24"/>
      <c r="S1459" s="24"/>
      <c r="T1459" s="66"/>
      <c r="U1459" s="67"/>
      <c r="V1459" s="24"/>
      <c r="W1459" s="24"/>
    </row>
    <row r="1460" spans="4:23" x14ac:dyDescent="0.2">
      <c r="D1460" s="24"/>
      <c r="E1460" s="24"/>
      <c r="F1460" s="66"/>
      <c r="G1460" s="67"/>
      <c r="H1460" s="24"/>
      <c r="I1460" s="24"/>
      <c r="O1460" s="3"/>
      <c r="P1460" s="23"/>
      <c r="Q1460" s="23"/>
      <c r="R1460" s="24"/>
      <c r="S1460" s="24"/>
      <c r="T1460" s="66"/>
      <c r="U1460" s="67"/>
      <c r="V1460" s="24"/>
      <c r="W1460" s="24"/>
    </row>
    <row r="1461" spans="4:23" x14ac:dyDescent="0.2">
      <c r="D1461" s="24"/>
      <c r="E1461" s="24"/>
      <c r="F1461" s="66"/>
      <c r="G1461" s="67"/>
      <c r="H1461" s="24"/>
      <c r="I1461" s="24"/>
      <c r="O1461" s="3"/>
      <c r="P1461" s="23"/>
      <c r="Q1461" s="23"/>
      <c r="R1461" s="24"/>
      <c r="S1461" s="24"/>
      <c r="T1461" s="66"/>
      <c r="U1461" s="67"/>
      <c r="V1461" s="24"/>
      <c r="W1461" s="24"/>
    </row>
    <row r="1462" spans="4:23" x14ac:dyDescent="0.2">
      <c r="D1462" s="24"/>
      <c r="E1462" s="24"/>
      <c r="F1462" s="66"/>
      <c r="G1462" s="67"/>
      <c r="H1462" s="24"/>
      <c r="I1462" s="24"/>
      <c r="O1462" s="3"/>
      <c r="P1462" s="23"/>
      <c r="Q1462" s="23"/>
      <c r="R1462" s="24"/>
      <c r="S1462" s="24"/>
      <c r="T1462" s="66"/>
      <c r="U1462" s="67"/>
      <c r="V1462" s="24"/>
      <c r="W1462" s="24"/>
    </row>
    <row r="1463" spans="4:23" x14ac:dyDescent="0.2">
      <c r="D1463" s="24"/>
      <c r="E1463" s="24"/>
      <c r="F1463" s="66"/>
      <c r="G1463" s="67"/>
      <c r="H1463" s="24"/>
      <c r="I1463" s="24"/>
      <c r="O1463" s="3"/>
      <c r="P1463" s="23"/>
      <c r="Q1463" s="23"/>
      <c r="R1463" s="24"/>
      <c r="S1463" s="24"/>
      <c r="T1463" s="66"/>
      <c r="U1463" s="67"/>
      <c r="V1463" s="24"/>
      <c r="W1463" s="24"/>
    </row>
    <row r="1464" spans="4:23" x14ac:dyDescent="0.2">
      <c r="D1464" s="24"/>
      <c r="E1464" s="24"/>
      <c r="F1464" s="66"/>
      <c r="G1464" s="67"/>
      <c r="H1464" s="24"/>
      <c r="I1464" s="24"/>
      <c r="O1464" s="3"/>
      <c r="P1464" s="23"/>
      <c r="Q1464" s="23"/>
      <c r="R1464" s="24"/>
      <c r="S1464" s="24"/>
      <c r="T1464" s="66"/>
      <c r="U1464" s="67"/>
      <c r="V1464" s="24"/>
      <c r="W1464" s="24"/>
    </row>
    <row r="1465" spans="4:23" x14ac:dyDescent="0.2">
      <c r="D1465" s="24"/>
      <c r="E1465" s="24"/>
      <c r="F1465" s="24"/>
      <c r="G1465" s="68"/>
      <c r="H1465" s="24"/>
      <c r="I1465" s="24"/>
      <c r="O1465" s="3"/>
      <c r="P1465" s="23"/>
      <c r="Q1465" s="23"/>
      <c r="R1465" s="24"/>
      <c r="S1465" s="24"/>
      <c r="T1465" s="24"/>
      <c r="U1465" s="68"/>
      <c r="V1465" s="24"/>
      <c r="W1465" s="24"/>
    </row>
    <row r="1466" spans="4:23" x14ac:dyDescent="0.2">
      <c r="D1466" s="24"/>
      <c r="E1466" s="24"/>
      <c r="F1466" s="66"/>
      <c r="G1466" s="67"/>
      <c r="H1466" s="24"/>
      <c r="I1466" s="24"/>
      <c r="O1466" s="3"/>
      <c r="P1466" s="23"/>
      <c r="Q1466" s="23"/>
      <c r="R1466" s="24"/>
      <c r="S1466" s="24"/>
      <c r="T1466" s="66"/>
      <c r="U1466" s="67"/>
      <c r="V1466" s="24"/>
      <c r="W1466" s="24"/>
    </row>
    <row r="1467" spans="4:23" x14ac:dyDescent="0.2">
      <c r="D1467" s="24"/>
      <c r="E1467" s="24"/>
      <c r="F1467" s="24"/>
      <c r="G1467" s="68"/>
      <c r="H1467" s="24"/>
      <c r="I1467" s="24"/>
      <c r="O1467" s="3"/>
      <c r="P1467" s="23"/>
      <c r="Q1467" s="23"/>
      <c r="R1467" s="24"/>
      <c r="S1467" s="24"/>
      <c r="T1467" s="24"/>
      <c r="U1467" s="68"/>
      <c r="V1467" s="24"/>
      <c r="W1467" s="24"/>
    </row>
    <row r="1468" spans="4:23" x14ac:dyDescent="0.2">
      <c r="D1468" s="24"/>
      <c r="E1468" s="24"/>
      <c r="F1468" s="66"/>
      <c r="G1468" s="67"/>
      <c r="H1468" s="24"/>
      <c r="I1468" s="24"/>
      <c r="O1468" s="3"/>
      <c r="P1468" s="23"/>
      <c r="Q1468" s="23"/>
      <c r="R1468" s="24"/>
      <c r="S1468" s="24"/>
      <c r="T1468" s="66"/>
      <c r="U1468" s="67"/>
      <c r="V1468" s="24"/>
      <c r="W1468" s="24"/>
    </row>
    <row r="1469" spans="4:23" x14ac:dyDescent="0.2">
      <c r="D1469" s="24"/>
      <c r="E1469" s="24"/>
      <c r="F1469" s="66"/>
      <c r="G1469" s="67"/>
      <c r="H1469" s="24"/>
      <c r="I1469" s="24"/>
      <c r="O1469" s="3"/>
      <c r="P1469" s="23"/>
      <c r="Q1469" s="23"/>
      <c r="R1469" s="24"/>
      <c r="S1469" s="24"/>
      <c r="T1469" s="66"/>
      <c r="U1469" s="67"/>
      <c r="V1469" s="24"/>
      <c r="W1469" s="24"/>
    </row>
    <row r="1470" spans="4:23" x14ac:dyDescent="0.2">
      <c r="D1470" s="24"/>
      <c r="E1470" s="24"/>
      <c r="F1470" s="66"/>
      <c r="G1470" s="67"/>
      <c r="H1470" s="24"/>
      <c r="I1470" s="24"/>
      <c r="O1470" s="3"/>
      <c r="P1470" s="23"/>
      <c r="Q1470" s="23"/>
      <c r="R1470" s="24"/>
      <c r="S1470" s="24"/>
      <c r="T1470" s="66"/>
      <c r="U1470" s="67"/>
      <c r="V1470" s="24"/>
      <c r="W1470" s="24"/>
    </row>
    <row r="1471" spans="4:23" x14ac:dyDescent="0.2">
      <c r="D1471" s="24"/>
      <c r="E1471" s="24"/>
      <c r="F1471" s="24"/>
      <c r="G1471" s="68"/>
      <c r="H1471" s="24"/>
      <c r="I1471" s="24"/>
      <c r="O1471" s="3"/>
      <c r="P1471" s="23"/>
      <c r="Q1471" s="23"/>
      <c r="R1471" s="24"/>
      <c r="S1471" s="24"/>
      <c r="T1471" s="24"/>
      <c r="U1471" s="68"/>
      <c r="V1471" s="24"/>
      <c r="W1471" s="24"/>
    </row>
    <row r="1472" spans="4:23" x14ac:dyDescent="0.2">
      <c r="D1472" s="24"/>
      <c r="E1472" s="24"/>
      <c r="F1472" s="66"/>
      <c r="G1472" s="67"/>
      <c r="H1472" s="24"/>
      <c r="I1472" s="24"/>
      <c r="O1472" s="3"/>
      <c r="P1472" s="23"/>
      <c r="Q1472" s="23"/>
      <c r="R1472" s="24"/>
      <c r="S1472" s="24"/>
      <c r="T1472" s="66"/>
      <c r="U1472" s="67"/>
      <c r="V1472" s="24"/>
      <c r="W1472" s="24"/>
    </row>
    <row r="1473" spans="2:23" x14ac:dyDescent="0.2">
      <c r="D1473" s="24"/>
      <c r="E1473" s="24"/>
      <c r="F1473" s="66"/>
      <c r="G1473" s="67"/>
      <c r="H1473" s="24"/>
      <c r="I1473" s="24"/>
      <c r="O1473" s="3"/>
      <c r="P1473" s="23"/>
      <c r="Q1473" s="23"/>
      <c r="R1473" s="24"/>
      <c r="S1473" s="24"/>
      <c r="T1473" s="66"/>
      <c r="U1473" s="67"/>
      <c r="V1473" s="24"/>
      <c r="W1473" s="24"/>
    </row>
    <row r="1474" spans="2:23" x14ac:dyDescent="0.2">
      <c r="D1474" s="24"/>
      <c r="E1474" s="24"/>
      <c r="F1474" s="66"/>
      <c r="G1474" s="67"/>
      <c r="H1474" s="24"/>
      <c r="I1474" s="24"/>
      <c r="O1474" s="3"/>
      <c r="P1474" s="23"/>
      <c r="Q1474" s="23"/>
      <c r="R1474" s="24"/>
      <c r="S1474" s="24"/>
      <c r="T1474" s="66"/>
      <c r="U1474" s="67"/>
      <c r="V1474" s="24"/>
      <c r="W1474" s="24"/>
    </row>
    <row r="1475" spans="2:23" x14ac:dyDescent="0.2">
      <c r="D1475" s="24"/>
      <c r="E1475" s="24"/>
      <c r="F1475" s="66"/>
      <c r="G1475" s="67"/>
      <c r="H1475" s="24"/>
      <c r="I1475" s="24"/>
      <c r="O1475" s="3"/>
      <c r="P1475" s="23"/>
      <c r="Q1475" s="23"/>
      <c r="R1475" s="24"/>
      <c r="S1475" s="24"/>
      <c r="T1475" s="66"/>
      <c r="U1475" s="67"/>
      <c r="V1475" s="24"/>
      <c r="W1475" s="24"/>
    </row>
    <row r="1476" spans="2:23" x14ac:dyDescent="0.2">
      <c r="C1476" s="23">
        <v>8436</v>
      </c>
      <c r="D1476" s="24" t="s">
        <v>934</v>
      </c>
      <c r="E1476" s="24" t="s">
        <v>376</v>
      </c>
      <c r="F1476" s="66" t="s">
        <v>110</v>
      </c>
      <c r="G1476" s="67" t="s">
        <v>758</v>
      </c>
      <c r="H1476" s="24" t="s">
        <v>702</v>
      </c>
      <c r="I1476" s="24" t="s">
        <v>30</v>
      </c>
      <c r="O1476" s="3"/>
      <c r="P1476" s="23"/>
      <c r="Q1476" s="23"/>
      <c r="R1476" s="24"/>
      <c r="S1476" s="24"/>
      <c r="T1476" s="66"/>
      <c r="U1476" s="67"/>
      <c r="V1476" s="24"/>
      <c r="W1476" s="24"/>
    </row>
    <row r="1477" spans="2:23" x14ac:dyDescent="0.2">
      <c r="C1477" s="23">
        <v>8536</v>
      </c>
      <c r="D1477" s="24" t="s">
        <v>935</v>
      </c>
      <c r="E1477" s="24" t="s">
        <v>166</v>
      </c>
      <c r="F1477" s="66" t="s">
        <v>126</v>
      </c>
      <c r="G1477" s="67" t="s">
        <v>755</v>
      </c>
      <c r="H1477" s="24" t="s">
        <v>714</v>
      </c>
      <c r="I1477" s="24" t="s">
        <v>54</v>
      </c>
      <c r="O1477" s="3"/>
      <c r="P1477" s="23"/>
      <c r="Q1477" s="23"/>
      <c r="R1477" s="24"/>
      <c r="S1477" s="24"/>
      <c r="T1477" s="66"/>
      <c r="U1477" s="67"/>
      <c r="V1477" s="24"/>
      <c r="W1477" s="24"/>
    </row>
    <row r="1478" spans="2:23" x14ac:dyDescent="0.2">
      <c r="C1478" s="23">
        <v>8556</v>
      </c>
      <c r="D1478" s="24" t="s">
        <v>273</v>
      </c>
      <c r="E1478" s="24" t="s">
        <v>431</v>
      </c>
      <c r="F1478" s="66" t="s">
        <v>113</v>
      </c>
      <c r="G1478" s="67" t="s">
        <v>755</v>
      </c>
      <c r="H1478" s="24" t="s">
        <v>740</v>
      </c>
      <c r="I1478" s="24" t="s">
        <v>920</v>
      </c>
      <c r="O1478" s="3"/>
      <c r="P1478" s="23"/>
      <c r="Q1478" s="23"/>
      <c r="R1478" s="24"/>
      <c r="S1478" s="24"/>
      <c r="T1478" s="66"/>
      <c r="U1478" s="67"/>
      <c r="V1478" s="24"/>
      <c r="W1478" s="24"/>
    </row>
    <row r="1479" spans="2:23" x14ac:dyDescent="0.2">
      <c r="C1479" s="23">
        <v>8627</v>
      </c>
      <c r="D1479" s="24" t="s">
        <v>936</v>
      </c>
      <c r="E1479" s="24" t="s">
        <v>922</v>
      </c>
      <c r="F1479" s="66" t="s">
        <v>110</v>
      </c>
      <c r="G1479" s="67" t="s">
        <v>760</v>
      </c>
      <c r="H1479" s="24" t="s">
        <v>739</v>
      </c>
      <c r="I1479" s="24" t="s">
        <v>49</v>
      </c>
      <c r="O1479" s="3"/>
      <c r="P1479" s="23"/>
      <c r="Q1479" s="23"/>
      <c r="R1479" s="24"/>
      <c r="S1479" s="24"/>
      <c r="T1479" s="66"/>
      <c r="U1479" s="67"/>
      <c r="V1479" s="24"/>
      <c r="W1479" s="24"/>
    </row>
    <row r="1480" spans="2:23" x14ac:dyDescent="0.2">
      <c r="B1480" s="23">
        <v>27766</v>
      </c>
      <c r="C1480" s="23">
        <v>8660</v>
      </c>
      <c r="D1480" s="24" t="s">
        <v>462</v>
      </c>
      <c r="E1480" s="24" t="s">
        <v>827</v>
      </c>
      <c r="F1480" s="66" t="s">
        <v>137</v>
      </c>
      <c r="G1480" s="67" t="s">
        <v>760</v>
      </c>
      <c r="H1480" s="24" t="s">
        <v>709</v>
      </c>
      <c r="I1480" s="24" t="s">
        <v>35</v>
      </c>
      <c r="O1480" s="3"/>
      <c r="P1480" s="23"/>
      <c r="Q1480" s="23"/>
      <c r="R1480" s="24"/>
      <c r="S1480" s="24"/>
      <c r="T1480" s="66"/>
      <c r="U1480" s="67"/>
      <c r="V1480" s="24"/>
      <c r="W1480" s="24"/>
    </row>
    <row r="1481" spans="2:23" x14ac:dyDescent="0.2">
      <c r="C1481" s="23">
        <v>8688</v>
      </c>
      <c r="D1481" s="24" t="s">
        <v>937</v>
      </c>
      <c r="E1481" s="24" t="s">
        <v>239</v>
      </c>
      <c r="F1481" s="66" t="s">
        <v>113</v>
      </c>
      <c r="G1481" s="67" t="s">
        <v>755</v>
      </c>
      <c r="H1481" s="24" t="s">
        <v>45</v>
      </c>
      <c r="I1481" s="24" t="s">
        <v>45</v>
      </c>
      <c r="O1481" s="3"/>
      <c r="P1481" s="23"/>
      <c r="Q1481" s="23"/>
      <c r="R1481" s="24"/>
      <c r="S1481" s="24"/>
      <c r="T1481" s="66"/>
      <c r="U1481" s="67"/>
      <c r="V1481" s="24"/>
      <c r="W1481" s="24"/>
    </row>
    <row r="1482" spans="2:23" x14ac:dyDescent="0.2">
      <c r="C1482" s="23">
        <v>8711</v>
      </c>
      <c r="D1482" s="24" t="s">
        <v>938</v>
      </c>
      <c r="E1482" s="24" t="s">
        <v>939</v>
      </c>
      <c r="F1482" s="24" t="s">
        <v>133</v>
      </c>
      <c r="G1482" s="68">
        <v>0</v>
      </c>
      <c r="H1482" s="24" t="s">
        <v>728</v>
      </c>
      <c r="I1482" s="24" t="s">
        <v>728</v>
      </c>
      <c r="O1482" s="3"/>
      <c r="P1482" s="23"/>
      <c r="Q1482" s="23"/>
      <c r="R1482" s="24"/>
      <c r="S1482" s="24"/>
      <c r="T1482" s="24"/>
      <c r="U1482" s="68"/>
      <c r="V1482" s="24"/>
      <c r="W1482" s="24"/>
    </row>
    <row r="1483" spans="2:23" x14ac:dyDescent="0.2">
      <c r="C1483" s="23">
        <v>8789</v>
      </c>
      <c r="D1483" s="24" t="s">
        <v>940</v>
      </c>
      <c r="E1483" s="24" t="s">
        <v>132</v>
      </c>
      <c r="F1483" s="24" t="s">
        <v>110</v>
      </c>
      <c r="G1483" s="68">
        <v>0</v>
      </c>
      <c r="H1483" s="24" t="s">
        <v>26</v>
      </c>
      <c r="I1483" s="24" t="s">
        <v>26</v>
      </c>
      <c r="O1483" s="3"/>
      <c r="P1483" s="23"/>
      <c r="Q1483" s="23"/>
      <c r="R1483" s="24"/>
      <c r="S1483" s="24"/>
      <c r="T1483" s="24"/>
      <c r="U1483" s="68"/>
      <c r="V1483" s="24"/>
      <c r="W1483" s="24"/>
    </row>
    <row r="1484" spans="2:23" x14ac:dyDescent="0.2">
      <c r="C1484" s="23">
        <v>8791</v>
      </c>
      <c r="D1484" s="24" t="s">
        <v>529</v>
      </c>
      <c r="E1484" s="24" t="s">
        <v>298</v>
      </c>
      <c r="F1484" s="24" t="s">
        <v>137</v>
      </c>
      <c r="G1484" s="68">
        <v>0</v>
      </c>
      <c r="H1484" s="24" t="s">
        <v>721</v>
      </c>
      <c r="I1484" s="24" t="s">
        <v>54</v>
      </c>
      <c r="O1484" s="3"/>
      <c r="P1484" s="23"/>
      <c r="Q1484" s="23"/>
      <c r="R1484" s="24"/>
      <c r="S1484" s="24"/>
      <c r="T1484" s="24"/>
      <c r="U1484" s="68"/>
      <c r="V1484" s="24"/>
      <c r="W1484" s="24"/>
    </row>
    <row r="1485" spans="2:23" x14ac:dyDescent="0.2">
      <c r="C1485" s="23">
        <v>8797</v>
      </c>
      <c r="D1485" s="24" t="s">
        <v>267</v>
      </c>
      <c r="E1485" s="24" t="s">
        <v>349</v>
      </c>
      <c r="F1485" s="66" t="s">
        <v>113</v>
      </c>
      <c r="G1485" s="67" t="s">
        <v>758</v>
      </c>
      <c r="H1485" s="24" t="s">
        <v>699</v>
      </c>
      <c r="I1485" s="24" t="s">
        <v>28</v>
      </c>
      <c r="O1485" s="3"/>
      <c r="P1485" s="23"/>
      <c r="Q1485" s="23"/>
      <c r="R1485" s="24"/>
      <c r="S1485" s="24"/>
      <c r="T1485" s="66"/>
      <c r="U1485" s="67"/>
      <c r="V1485" s="24"/>
      <c r="W1485" s="24"/>
    </row>
    <row r="1486" spans="2:23" x14ac:dyDescent="0.2">
      <c r="C1486" s="23">
        <v>8819</v>
      </c>
      <c r="D1486" s="24" t="s">
        <v>941</v>
      </c>
      <c r="E1486" s="24" t="s">
        <v>942</v>
      </c>
      <c r="F1486" s="24" t="s">
        <v>110</v>
      </c>
      <c r="G1486" s="68">
        <v>0</v>
      </c>
      <c r="H1486" s="24" t="s">
        <v>737</v>
      </c>
      <c r="I1486" s="24" t="s">
        <v>20</v>
      </c>
      <c r="O1486" s="3"/>
      <c r="P1486" s="23"/>
      <c r="Q1486" s="23"/>
      <c r="R1486" s="24"/>
      <c r="S1486" s="24"/>
      <c r="T1486" s="24"/>
      <c r="U1486" s="68"/>
      <c r="V1486" s="24"/>
      <c r="W1486" s="24"/>
    </row>
    <row r="1487" spans="2:23" x14ac:dyDescent="0.2">
      <c r="B1487" s="23">
        <v>51228</v>
      </c>
      <c r="C1487" s="23">
        <v>8820</v>
      </c>
      <c r="D1487" s="24" t="s">
        <v>941</v>
      </c>
      <c r="E1487" s="24" t="s">
        <v>921</v>
      </c>
      <c r="F1487" s="24" t="s">
        <v>137</v>
      </c>
      <c r="G1487" s="68">
        <v>0</v>
      </c>
      <c r="H1487" s="24" t="s">
        <v>737</v>
      </c>
      <c r="I1487" s="24" t="s">
        <v>20</v>
      </c>
      <c r="O1487" s="3"/>
      <c r="P1487" s="23"/>
      <c r="Q1487" s="23"/>
      <c r="R1487" s="24"/>
      <c r="S1487" s="24"/>
      <c r="T1487" s="24"/>
      <c r="U1487" s="68"/>
      <c r="V1487" s="24"/>
      <c r="W1487" s="24"/>
    </row>
    <row r="1488" spans="2:23" x14ac:dyDescent="0.2">
      <c r="B1488" s="23">
        <v>51178</v>
      </c>
      <c r="C1488" s="23">
        <v>8822</v>
      </c>
      <c r="D1488" s="24" t="s">
        <v>906</v>
      </c>
      <c r="E1488" s="24" t="s">
        <v>270</v>
      </c>
      <c r="F1488" s="66" t="s">
        <v>113</v>
      </c>
      <c r="G1488" s="67">
        <v>0</v>
      </c>
      <c r="H1488" s="24" t="s">
        <v>45</v>
      </c>
      <c r="I1488" s="24" t="s">
        <v>45</v>
      </c>
      <c r="O1488" s="3"/>
      <c r="P1488" s="23"/>
      <c r="Q1488" s="23"/>
      <c r="R1488" s="24"/>
      <c r="S1488" s="24"/>
      <c r="T1488" s="66"/>
      <c r="U1488" s="67"/>
      <c r="V1488" s="24"/>
      <c r="W1488" s="24"/>
    </row>
    <row r="1489" spans="2:23" x14ac:dyDescent="0.2">
      <c r="C1489" s="23">
        <v>8876</v>
      </c>
      <c r="D1489" s="24" t="s">
        <v>382</v>
      </c>
      <c r="E1489" s="24" t="s">
        <v>112</v>
      </c>
      <c r="F1489" s="66" t="s">
        <v>113</v>
      </c>
      <c r="G1489" s="67" t="s">
        <v>756</v>
      </c>
      <c r="H1489" s="24" t="s">
        <v>702</v>
      </c>
      <c r="I1489" s="24" t="s">
        <v>30</v>
      </c>
      <c r="O1489" s="3"/>
      <c r="P1489" s="23"/>
      <c r="Q1489" s="23"/>
      <c r="R1489" s="24"/>
      <c r="S1489" s="24"/>
      <c r="T1489" s="66"/>
      <c r="U1489" s="67"/>
      <c r="V1489" s="24"/>
      <c r="W1489" s="24"/>
    </row>
    <row r="1490" spans="2:23" x14ac:dyDescent="0.2">
      <c r="C1490" s="23">
        <v>8929</v>
      </c>
      <c r="D1490" s="24" t="s">
        <v>943</v>
      </c>
      <c r="E1490" s="24" t="s">
        <v>944</v>
      </c>
      <c r="F1490" s="66" t="s">
        <v>155</v>
      </c>
      <c r="G1490" s="67"/>
      <c r="H1490" s="24" t="s">
        <v>713</v>
      </c>
      <c r="I1490" s="24" t="s">
        <v>38</v>
      </c>
      <c r="O1490" s="3"/>
      <c r="P1490" s="23"/>
      <c r="Q1490" s="23"/>
      <c r="R1490" s="24"/>
      <c r="S1490" s="24"/>
      <c r="T1490" s="66"/>
      <c r="U1490" s="67"/>
      <c r="V1490" s="24"/>
      <c r="W1490" s="24"/>
    </row>
    <row r="1491" spans="2:23" x14ac:dyDescent="0.2">
      <c r="C1491" s="23">
        <v>8976</v>
      </c>
      <c r="D1491" s="24" t="s">
        <v>945</v>
      </c>
      <c r="E1491" s="24" t="s">
        <v>140</v>
      </c>
      <c r="F1491" s="24" t="s">
        <v>113</v>
      </c>
      <c r="G1491" s="68">
        <v>0</v>
      </c>
      <c r="H1491" s="24" t="s">
        <v>689</v>
      </c>
      <c r="I1491" s="24" t="s">
        <v>53</v>
      </c>
      <c r="O1491" s="3"/>
      <c r="P1491" s="23"/>
      <c r="Q1491" s="23"/>
      <c r="R1491" s="24"/>
      <c r="S1491" s="24"/>
      <c r="T1491" s="24"/>
      <c r="U1491" s="68"/>
      <c r="V1491" s="24"/>
      <c r="W1491" s="24"/>
    </row>
    <row r="1492" spans="2:23" x14ac:dyDescent="0.2">
      <c r="C1492" s="23">
        <v>10130</v>
      </c>
      <c r="D1492" s="29" t="s">
        <v>946</v>
      </c>
      <c r="E1492" s="29" t="s">
        <v>947</v>
      </c>
      <c r="F1492" s="29" t="s">
        <v>110</v>
      </c>
      <c r="G1492" s="70">
        <v>0</v>
      </c>
      <c r="H1492" s="29" t="s">
        <v>729</v>
      </c>
      <c r="I1492" s="29" t="s">
        <v>898</v>
      </c>
      <c r="O1492" s="3"/>
      <c r="P1492" s="23"/>
      <c r="Q1492" s="23"/>
      <c r="R1492" s="29"/>
      <c r="S1492" s="29"/>
      <c r="T1492" s="29"/>
      <c r="U1492" s="70"/>
      <c r="V1492" s="29"/>
      <c r="W1492" s="29"/>
    </row>
    <row r="1493" spans="2:23" x14ac:dyDescent="0.2">
      <c r="B1493" s="23">
        <v>66822</v>
      </c>
      <c r="C1493" s="23">
        <v>13779</v>
      </c>
      <c r="D1493" s="24" t="s">
        <v>948</v>
      </c>
      <c r="E1493" s="24" t="s">
        <v>212</v>
      </c>
      <c r="F1493" s="66" t="s">
        <v>113</v>
      </c>
      <c r="G1493" s="67">
        <v>0</v>
      </c>
      <c r="H1493" s="24" t="s">
        <v>729</v>
      </c>
      <c r="I1493" s="24" t="s">
        <v>898</v>
      </c>
      <c r="O1493" s="3"/>
      <c r="P1493" s="23"/>
      <c r="Q1493" s="23"/>
      <c r="R1493" s="24"/>
      <c r="S1493" s="24"/>
      <c r="T1493" s="66"/>
      <c r="U1493" s="67"/>
      <c r="V1493" s="24"/>
      <c r="W1493" s="24"/>
    </row>
    <row r="1494" spans="2:23" x14ac:dyDescent="0.2">
      <c r="B1494" s="23">
        <v>771713</v>
      </c>
      <c r="C1494" s="23">
        <v>15006</v>
      </c>
      <c r="D1494" s="24" t="s">
        <v>949</v>
      </c>
      <c r="E1494" s="24" t="s">
        <v>925</v>
      </c>
      <c r="F1494" s="24" t="s">
        <v>133</v>
      </c>
      <c r="G1494" s="68">
        <v>0</v>
      </c>
      <c r="H1494" s="24" t="s">
        <v>696</v>
      </c>
      <c r="I1494" s="24" t="s">
        <v>50</v>
      </c>
      <c r="O1494" s="3"/>
      <c r="P1494" s="23"/>
      <c r="Q1494" s="23"/>
      <c r="R1494" s="24"/>
      <c r="S1494" s="24"/>
      <c r="T1494" s="24"/>
      <c r="U1494" s="68"/>
      <c r="V1494" s="24"/>
      <c r="W1494" s="24"/>
    </row>
    <row r="1495" spans="2:23" x14ac:dyDescent="0.2">
      <c r="C1495" s="23">
        <v>15019</v>
      </c>
      <c r="D1495" s="24" t="s">
        <v>950</v>
      </c>
      <c r="E1495" s="24" t="s">
        <v>566</v>
      </c>
      <c r="F1495" s="66" t="s">
        <v>110</v>
      </c>
      <c r="G1495" s="67" t="s">
        <v>760</v>
      </c>
      <c r="H1495" s="24" t="s">
        <v>724</v>
      </c>
      <c r="I1495" s="24" t="s">
        <v>41</v>
      </c>
      <c r="O1495" s="3"/>
      <c r="P1495" s="23"/>
      <c r="Q1495" s="23"/>
      <c r="R1495" s="24"/>
      <c r="S1495" s="24"/>
      <c r="T1495" s="66"/>
      <c r="U1495" s="67"/>
      <c r="V1495" s="24"/>
      <c r="W1495" s="24"/>
    </row>
    <row r="1496" spans="2:23" x14ac:dyDescent="0.2">
      <c r="C1496" s="23">
        <v>15044</v>
      </c>
      <c r="D1496" s="24" t="s">
        <v>96</v>
      </c>
      <c r="E1496" s="24" t="s">
        <v>526</v>
      </c>
      <c r="F1496" s="66" t="s">
        <v>126</v>
      </c>
      <c r="G1496" s="67">
        <v>0</v>
      </c>
      <c r="H1496" s="24" t="s">
        <v>729</v>
      </c>
      <c r="I1496" s="24" t="s">
        <v>898</v>
      </c>
      <c r="O1496" s="3"/>
      <c r="P1496" s="23"/>
      <c r="Q1496" s="23"/>
      <c r="R1496" s="24"/>
      <c r="S1496" s="24"/>
      <c r="T1496" s="66"/>
      <c r="U1496" s="67"/>
      <c r="V1496" s="24"/>
      <c r="W1496" s="24"/>
    </row>
    <row r="1497" spans="2:23" x14ac:dyDescent="0.2">
      <c r="C1497" s="23">
        <v>15071</v>
      </c>
      <c r="D1497" s="24" t="s">
        <v>951</v>
      </c>
      <c r="E1497" s="24" t="s">
        <v>132</v>
      </c>
      <c r="F1497" s="66" t="s">
        <v>126</v>
      </c>
      <c r="G1497" s="67" t="s">
        <v>755</v>
      </c>
      <c r="H1497" s="24" t="s">
        <v>33</v>
      </c>
      <c r="I1497" s="24" t="s">
        <v>33</v>
      </c>
      <c r="O1497" s="3"/>
      <c r="P1497" s="23"/>
      <c r="Q1497" s="23"/>
      <c r="R1497" s="24"/>
      <c r="S1497" s="24"/>
      <c r="T1497" s="66"/>
      <c r="U1497" s="67"/>
      <c r="V1497" s="24"/>
      <c r="W1497" s="24"/>
    </row>
    <row r="1498" spans="2:23" x14ac:dyDescent="0.2">
      <c r="C1498" s="23">
        <v>15092</v>
      </c>
      <c r="D1498" s="24" t="s">
        <v>216</v>
      </c>
      <c r="E1498" s="24" t="s">
        <v>130</v>
      </c>
      <c r="F1498" s="66" t="s">
        <v>133</v>
      </c>
      <c r="G1498" s="67" t="s">
        <v>755</v>
      </c>
      <c r="H1498" s="24" t="s">
        <v>32</v>
      </c>
      <c r="I1498" s="24" t="s">
        <v>32</v>
      </c>
      <c r="O1498" s="3"/>
      <c r="P1498" s="23"/>
      <c r="Q1498" s="23"/>
      <c r="R1498" s="24"/>
      <c r="S1498" s="24"/>
      <c r="T1498" s="66"/>
      <c r="U1498" s="67"/>
      <c r="V1498" s="24"/>
      <c r="W1498" s="24"/>
    </row>
    <row r="1499" spans="2:23" x14ac:dyDescent="0.2">
      <c r="C1499" s="23">
        <v>15137</v>
      </c>
      <c r="D1499" s="24" t="s">
        <v>952</v>
      </c>
      <c r="E1499" s="24" t="s">
        <v>190</v>
      </c>
      <c r="F1499" s="24" t="s">
        <v>133</v>
      </c>
      <c r="G1499" s="68" t="s">
        <v>755</v>
      </c>
      <c r="H1499" s="24" t="s">
        <v>693</v>
      </c>
      <c r="I1499" s="24" t="s">
        <v>27</v>
      </c>
      <c r="O1499" s="3"/>
      <c r="P1499" s="23"/>
      <c r="Q1499" s="23"/>
      <c r="R1499" s="24"/>
      <c r="S1499" s="24"/>
      <c r="T1499" s="24"/>
      <c r="U1499" s="68"/>
      <c r="V1499" s="24"/>
      <c r="W1499" s="24"/>
    </row>
    <row r="1500" spans="2:23" x14ac:dyDescent="0.2">
      <c r="C1500" s="23">
        <v>15225</v>
      </c>
      <c r="D1500" s="24" t="s">
        <v>953</v>
      </c>
      <c r="E1500" s="24" t="s">
        <v>954</v>
      </c>
      <c r="F1500" s="66" t="s">
        <v>113</v>
      </c>
      <c r="G1500" s="67" t="s">
        <v>760</v>
      </c>
      <c r="H1500" s="24" t="s">
        <v>44</v>
      </c>
      <c r="I1500" s="24" t="s">
        <v>44</v>
      </c>
      <c r="O1500" s="3"/>
      <c r="P1500" s="23"/>
      <c r="Q1500" s="23"/>
      <c r="R1500" s="24"/>
      <c r="S1500" s="24"/>
      <c r="T1500" s="66"/>
      <c r="U1500" s="67"/>
      <c r="V1500" s="24"/>
      <c r="W1500" s="24"/>
    </row>
    <row r="1501" spans="2:23" x14ac:dyDescent="0.2">
      <c r="C1501" s="23">
        <v>15242</v>
      </c>
      <c r="D1501" s="24" t="s">
        <v>931</v>
      </c>
      <c r="E1501" s="24" t="s">
        <v>271</v>
      </c>
      <c r="F1501" s="66" t="s">
        <v>110</v>
      </c>
      <c r="G1501" s="67" t="s">
        <v>755</v>
      </c>
      <c r="H1501" s="24" t="s">
        <v>703</v>
      </c>
      <c r="I1501" s="24" t="s">
        <v>31</v>
      </c>
      <c r="O1501" s="3"/>
      <c r="P1501" s="23"/>
      <c r="Q1501" s="23"/>
      <c r="R1501" s="24"/>
      <c r="S1501" s="24"/>
      <c r="T1501" s="66"/>
      <c r="U1501" s="67"/>
      <c r="V1501" s="24"/>
      <c r="W1501" s="24"/>
    </row>
    <row r="1502" spans="2:23" x14ac:dyDescent="0.2">
      <c r="C1502" s="23">
        <v>15244</v>
      </c>
      <c r="D1502" s="24" t="s">
        <v>911</v>
      </c>
      <c r="E1502" s="24" t="s">
        <v>75</v>
      </c>
      <c r="F1502" s="66" t="s">
        <v>110</v>
      </c>
      <c r="G1502" s="67"/>
      <c r="H1502" s="24" t="s">
        <v>697</v>
      </c>
      <c r="I1502" s="24" t="s">
        <v>955</v>
      </c>
      <c r="O1502" s="3"/>
      <c r="P1502" s="23"/>
      <c r="Q1502" s="23"/>
      <c r="R1502" s="24"/>
      <c r="S1502" s="24"/>
      <c r="T1502" s="66"/>
      <c r="U1502" s="67"/>
      <c r="V1502" s="24"/>
      <c r="W1502" s="24"/>
    </row>
    <row r="1503" spans="2:23" x14ac:dyDescent="0.2">
      <c r="C1503" s="23">
        <v>15245</v>
      </c>
      <c r="D1503" s="24" t="s">
        <v>911</v>
      </c>
      <c r="E1503" s="24" t="s">
        <v>907</v>
      </c>
      <c r="F1503" s="66" t="s">
        <v>110</v>
      </c>
      <c r="G1503" s="67"/>
      <c r="H1503" s="24" t="s">
        <v>697</v>
      </c>
      <c r="I1503" s="24" t="s">
        <v>955</v>
      </c>
      <c r="O1503" s="3"/>
      <c r="P1503" s="23"/>
      <c r="Q1503" s="23"/>
      <c r="R1503" s="24"/>
      <c r="S1503" s="24"/>
      <c r="T1503" s="66"/>
      <c r="U1503" s="67"/>
      <c r="V1503" s="24"/>
      <c r="W1503" s="24"/>
    </row>
    <row r="1504" spans="2:23" x14ac:dyDescent="0.2">
      <c r="C1504" s="23">
        <v>15316</v>
      </c>
      <c r="D1504" s="24" t="s">
        <v>956</v>
      </c>
      <c r="E1504" s="24" t="s">
        <v>296</v>
      </c>
      <c r="F1504" s="24" t="s">
        <v>113</v>
      </c>
      <c r="G1504" s="68" t="s">
        <v>757</v>
      </c>
      <c r="H1504" s="24" t="s">
        <v>693</v>
      </c>
      <c r="I1504" s="24" t="s">
        <v>27</v>
      </c>
      <c r="O1504" s="3"/>
      <c r="P1504" s="23"/>
      <c r="Q1504" s="23"/>
      <c r="R1504" s="24"/>
      <c r="S1504" s="24"/>
      <c r="T1504" s="24"/>
      <c r="U1504" s="68"/>
      <c r="V1504" s="24"/>
      <c r="W1504" s="24"/>
    </row>
    <row r="1505" spans="3:23" x14ac:dyDescent="0.2">
      <c r="C1505" s="23">
        <v>15325</v>
      </c>
      <c r="D1505" s="24" t="s">
        <v>411</v>
      </c>
      <c r="E1505" s="24" t="s">
        <v>169</v>
      </c>
      <c r="F1505" s="66" t="s">
        <v>113</v>
      </c>
      <c r="G1505" s="67" t="s">
        <v>758</v>
      </c>
      <c r="H1505" s="24" t="s">
        <v>710</v>
      </c>
      <c r="I1505" s="24" t="s">
        <v>36</v>
      </c>
      <c r="O1505" s="3"/>
      <c r="P1505" s="23"/>
      <c r="Q1505" s="23"/>
      <c r="R1505" s="24"/>
      <c r="S1505" s="24"/>
      <c r="T1505" s="66"/>
      <c r="U1505" s="67"/>
      <c r="V1505" s="24"/>
      <c r="W1505" s="24"/>
    </row>
    <row r="1506" spans="3:23" x14ac:dyDescent="0.2">
      <c r="C1506" s="23">
        <v>15335</v>
      </c>
      <c r="D1506" s="24" t="s">
        <v>164</v>
      </c>
      <c r="E1506" s="24" t="s">
        <v>957</v>
      </c>
      <c r="F1506" s="66" t="s">
        <v>159</v>
      </c>
      <c r="G1506" s="67" t="s">
        <v>759</v>
      </c>
      <c r="H1506" s="24" t="s">
        <v>706</v>
      </c>
      <c r="I1506" s="24" t="s">
        <v>34</v>
      </c>
      <c r="O1506" s="3"/>
      <c r="P1506" s="23"/>
      <c r="Q1506" s="23"/>
      <c r="R1506" s="24"/>
      <c r="S1506" s="24"/>
      <c r="T1506" s="66"/>
      <c r="U1506" s="67"/>
      <c r="V1506" s="24"/>
      <c r="W1506" s="24"/>
    </row>
    <row r="1507" spans="3:23" x14ac:dyDescent="0.2">
      <c r="C1507" s="23">
        <v>15383</v>
      </c>
      <c r="D1507" s="24" t="s">
        <v>305</v>
      </c>
      <c r="E1507" s="24" t="s">
        <v>147</v>
      </c>
      <c r="F1507" s="66" t="s">
        <v>110</v>
      </c>
      <c r="G1507" s="67" t="s">
        <v>760</v>
      </c>
      <c r="H1507" s="24" t="s">
        <v>703</v>
      </c>
      <c r="I1507" s="24" t="s">
        <v>31</v>
      </c>
      <c r="O1507" s="3"/>
      <c r="P1507" s="23"/>
      <c r="Q1507" s="23"/>
      <c r="R1507" s="24"/>
      <c r="S1507" s="24"/>
      <c r="T1507" s="66"/>
      <c r="U1507" s="67"/>
      <c r="V1507" s="24"/>
      <c r="W1507" s="24"/>
    </row>
    <row r="1508" spans="3:23" x14ac:dyDescent="0.2">
      <c r="C1508" s="23">
        <v>15390</v>
      </c>
      <c r="D1508" s="29" t="s">
        <v>958</v>
      </c>
      <c r="E1508" s="29" t="s">
        <v>413</v>
      </c>
      <c r="F1508" s="66" t="s">
        <v>113</v>
      </c>
      <c r="G1508" s="67" t="s">
        <v>755</v>
      </c>
      <c r="H1508" s="29" t="s">
        <v>32</v>
      </c>
      <c r="I1508" s="29" t="s">
        <v>32</v>
      </c>
      <c r="O1508" s="3"/>
      <c r="P1508" s="23"/>
      <c r="Q1508" s="23"/>
      <c r="R1508" s="29"/>
      <c r="S1508" s="29"/>
      <c r="T1508" s="66"/>
      <c r="U1508" s="67"/>
      <c r="V1508" s="29"/>
      <c r="W1508" s="29"/>
    </row>
    <row r="1509" spans="3:23" x14ac:dyDescent="0.2">
      <c r="C1509" s="23">
        <v>15400</v>
      </c>
      <c r="D1509" s="24" t="s">
        <v>959</v>
      </c>
      <c r="E1509" s="24" t="s">
        <v>960</v>
      </c>
      <c r="F1509" s="24" t="s">
        <v>126</v>
      </c>
      <c r="G1509" s="68">
        <v>0</v>
      </c>
      <c r="H1509" s="24" t="s">
        <v>737</v>
      </c>
      <c r="I1509" s="24" t="s">
        <v>20</v>
      </c>
      <c r="O1509" s="3"/>
      <c r="P1509" s="23"/>
      <c r="Q1509" s="23"/>
      <c r="R1509" s="24"/>
      <c r="S1509" s="24"/>
      <c r="T1509" s="24"/>
      <c r="U1509" s="68"/>
      <c r="V1509" s="24"/>
      <c r="W1509" s="24"/>
    </row>
    <row r="1510" spans="3:23" x14ac:dyDescent="0.2">
      <c r="C1510" s="23">
        <v>15428</v>
      </c>
      <c r="D1510" s="24" t="s">
        <v>432</v>
      </c>
      <c r="E1510" s="24" t="s">
        <v>237</v>
      </c>
      <c r="F1510" s="66" t="s">
        <v>110</v>
      </c>
      <c r="G1510" s="67" t="s">
        <v>758</v>
      </c>
      <c r="H1510" s="24" t="s">
        <v>704</v>
      </c>
      <c r="I1510" s="24" t="s">
        <v>915</v>
      </c>
      <c r="O1510" s="3"/>
      <c r="P1510" s="23"/>
      <c r="Q1510" s="23"/>
      <c r="R1510" s="24"/>
      <c r="S1510" s="24"/>
      <c r="T1510" s="66"/>
      <c r="U1510" s="67"/>
      <c r="V1510" s="24"/>
      <c r="W1510" s="24"/>
    </row>
    <row r="1511" spans="3:23" x14ac:dyDescent="0.2">
      <c r="C1511" s="23">
        <v>15496</v>
      </c>
      <c r="D1511" s="24" t="s">
        <v>961</v>
      </c>
      <c r="E1511" s="24" t="s">
        <v>962</v>
      </c>
      <c r="F1511" s="66" t="s">
        <v>159</v>
      </c>
      <c r="G1511" s="67" t="s">
        <v>755</v>
      </c>
      <c r="H1511" s="24" t="s">
        <v>706</v>
      </c>
      <c r="I1511" s="24" t="s">
        <v>34</v>
      </c>
      <c r="O1511" s="3"/>
      <c r="P1511" s="23"/>
      <c r="Q1511" s="23"/>
      <c r="R1511" s="24"/>
      <c r="S1511" s="24"/>
      <c r="T1511" s="66"/>
      <c r="U1511" s="67"/>
      <c r="V1511" s="24"/>
      <c r="W1511" s="24"/>
    </row>
    <row r="1512" spans="3:23" x14ac:dyDescent="0.2">
      <c r="C1512" s="23">
        <v>15521</v>
      </c>
      <c r="D1512" s="24" t="s">
        <v>963</v>
      </c>
      <c r="E1512" s="24" t="s">
        <v>964</v>
      </c>
      <c r="F1512" s="66" t="s">
        <v>137</v>
      </c>
      <c r="G1512" s="67" t="s">
        <v>755</v>
      </c>
      <c r="H1512" s="24" t="s">
        <v>732</v>
      </c>
      <c r="I1512" s="24" t="s">
        <v>47</v>
      </c>
      <c r="O1512" s="3"/>
      <c r="P1512" s="23"/>
      <c r="Q1512" s="23"/>
      <c r="R1512" s="24"/>
      <c r="S1512" s="24"/>
      <c r="T1512" s="66"/>
      <c r="U1512" s="67"/>
      <c r="V1512" s="24"/>
      <c r="W1512" s="24"/>
    </row>
    <row r="1513" spans="3:23" x14ac:dyDescent="0.2">
      <c r="C1513" s="23">
        <v>15527</v>
      </c>
      <c r="D1513" s="24" t="s">
        <v>965</v>
      </c>
      <c r="E1513" s="24" t="s">
        <v>856</v>
      </c>
      <c r="F1513" s="66" t="s">
        <v>137</v>
      </c>
      <c r="G1513" s="67"/>
      <c r="H1513" s="24" t="s">
        <v>32</v>
      </c>
      <c r="I1513" s="24" t="s">
        <v>32</v>
      </c>
      <c r="O1513" s="3"/>
      <c r="P1513" s="23"/>
      <c r="Q1513" s="23"/>
      <c r="R1513" s="24"/>
      <c r="S1513" s="24"/>
      <c r="T1513" s="66"/>
      <c r="U1513" s="67"/>
      <c r="V1513" s="24"/>
      <c r="W1513" s="24"/>
    </row>
    <row r="1514" spans="3:23" x14ac:dyDescent="0.2">
      <c r="C1514" s="23">
        <v>15528</v>
      </c>
      <c r="D1514" s="24" t="s">
        <v>965</v>
      </c>
      <c r="E1514" s="24" t="s">
        <v>83</v>
      </c>
      <c r="F1514" s="66" t="s">
        <v>113</v>
      </c>
      <c r="G1514" s="67" t="s">
        <v>760</v>
      </c>
      <c r="H1514" s="24" t="s">
        <v>32</v>
      </c>
      <c r="I1514" s="24" t="s">
        <v>32</v>
      </c>
      <c r="O1514" s="3"/>
      <c r="P1514" s="23"/>
      <c r="Q1514" s="23"/>
      <c r="R1514" s="24"/>
      <c r="S1514" s="24"/>
      <c r="T1514" s="66"/>
      <c r="U1514" s="67"/>
      <c r="V1514" s="24"/>
      <c r="W1514" s="24"/>
    </row>
    <row r="1515" spans="3:23" x14ac:dyDescent="0.2">
      <c r="C1515" s="23">
        <v>15542</v>
      </c>
      <c r="D1515" s="24" t="s">
        <v>912</v>
      </c>
      <c r="E1515" s="24" t="s">
        <v>966</v>
      </c>
      <c r="F1515" s="66" t="s">
        <v>137</v>
      </c>
      <c r="G1515" s="67" t="s">
        <v>755</v>
      </c>
      <c r="H1515" s="24" t="s">
        <v>695</v>
      </c>
      <c r="I1515" s="24" t="s">
        <v>904</v>
      </c>
      <c r="O1515" s="3"/>
      <c r="P1515" s="23"/>
      <c r="Q1515" s="23"/>
      <c r="R1515" s="24"/>
      <c r="S1515" s="24"/>
      <c r="T1515" s="66"/>
      <c r="U1515" s="67"/>
      <c r="V1515" s="24"/>
      <c r="W1515" s="24"/>
    </row>
    <row r="1516" spans="3:23" x14ac:dyDescent="0.2">
      <c r="C1516" s="23">
        <v>15562</v>
      </c>
      <c r="D1516" s="24" t="s">
        <v>967</v>
      </c>
      <c r="E1516" s="24" t="s">
        <v>968</v>
      </c>
      <c r="F1516" s="66" t="s">
        <v>159</v>
      </c>
      <c r="G1516" s="67"/>
      <c r="H1516" s="24" t="s">
        <v>732</v>
      </c>
      <c r="I1516" s="24" t="s">
        <v>47</v>
      </c>
      <c r="O1516" s="3"/>
      <c r="P1516" s="23"/>
      <c r="Q1516" s="23"/>
      <c r="R1516" s="24"/>
      <c r="S1516" s="24"/>
      <c r="T1516" s="66"/>
      <c r="U1516" s="67"/>
      <c r="V1516" s="24"/>
      <c r="W1516" s="24"/>
    </row>
    <row r="1517" spans="3:23" x14ac:dyDescent="0.2">
      <c r="C1517" s="23">
        <v>15609</v>
      </c>
      <c r="D1517" s="24" t="s">
        <v>969</v>
      </c>
      <c r="E1517" s="24" t="s">
        <v>76</v>
      </c>
      <c r="F1517" s="66" t="s">
        <v>113</v>
      </c>
      <c r="G1517" s="67" t="s">
        <v>755</v>
      </c>
      <c r="H1517" s="24" t="s">
        <v>724</v>
      </c>
      <c r="I1517" s="24" t="s">
        <v>41</v>
      </c>
      <c r="O1517" s="3"/>
      <c r="P1517" s="23"/>
      <c r="Q1517" s="23"/>
      <c r="R1517" s="24"/>
      <c r="S1517" s="24"/>
      <c r="T1517" s="66"/>
      <c r="U1517" s="67"/>
      <c r="V1517" s="24"/>
      <c r="W1517" s="24"/>
    </row>
    <row r="1518" spans="3:23" x14ac:dyDescent="0.2">
      <c r="C1518" s="23">
        <v>15625</v>
      </c>
      <c r="D1518" s="24" t="s">
        <v>970</v>
      </c>
      <c r="E1518" s="24" t="s">
        <v>930</v>
      </c>
      <c r="F1518" s="66" t="s">
        <v>113</v>
      </c>
      <c r="G1518" s="67" t="s">
        <v>760</v>
      </c>
      <c r="H1518" s="24" t="s">
        <v>724</v>
      </c>
      <c r="I1518" s="24" t="s">
        <v>41</v>
      </c>
      <c r="O1518" s="3"/>
      <c r="P1518" s="23"/>
      <c r="Q1518" s="23"/>
      <c r="R1518" s="24"/>
      <c r="S1518" s="24"/>
      <c r="T1518" s="66"/>
      <c r="U1518" s="67"/>
      <c r="V1518" s="24"/>
      <c r="W1518" s="24"/>
    </row>
    <row r="1519" spans="3:23" x14ac:dyDescent="0.2">
      <c r="C1519" s="23">
        <v>15648</v>
      </c>
      <c r="D1519" s="24" t="s">
        <v>971</v>
      </c>
      <c r="E1519" s="24" t="s">
        <v>76</v>
      </c>
      <c r="F1519" s="24" t="s">
        <v>155</v>
      </c>
      <c r="G1519" s="68">
        <v>0</v>
      </c>
      <c r="H1519" s="24" t="s">
        <v>48</v>
      </c>
      <c r="I1519" s="24" t="s">
        <v>48</v>
      </c>
      <c r="O1519" s="3"/>
      <c r="P1519" s="23"/>
      <c r="Q1519" s="23"/>
      <c r="R1519" s="24"/>
      <c r="S1519" s="24"/>
      <c r="T1519" s="24"/>
      <c r="U1519" s="68"/>
      <c r="V1519" s="24"/>
      <c r="W1519" s="24"/>
    </row>
    <row r="1520" spans="3:23" x14ac:dyDescent="0.2">
      <c r="C1520" s="23">
        <v>15661</v>
      </c>
      <c r="D1520" s="24" t="s">
        <v>972</v>
      </c>
      <c r="E1520" s="24" t="s">
        <v>378</v>
      </c>
      <c r="F1520" s="66" t="s">
        <v>113</v>
      </c>
      <c r="G1520" s="67" t="s">
        <v>755</v>
      </c>
      <c r="H1520" s="24" t="s">
        <v>714</v>
      </c>
      <c r="I1520" s="24" t="s">
        <v>54</v>
      </c>
      <c r="O1520" s="3"/>
      <c r="P1520" s="23"/>
      <c r="Q1520" s="23"/>
      <c r="R1520" s="24"/>
      <c r="S1520" s="24"/>
      <c r="T1520" s="66"/>
      <c r="U1520" s="67"/>
      <c r="V1520" s="24"/>
      <c r="W1520" s="24"/>
    </row>
    <row r="1521" spans="2:23" x14ac:dyDescent="0.2">
      <c r="C1521" s="23">
        <v>15668</v>
      </c>
      <c r="D1521" s="24" t="s">
        <v>973</v>
      </c>
      <c r="E1521" s="24" t="s">
        <v>918</v>
      </c>
      <c r="F1521" s="66" t="s">
        <v>137</v>
      </c>
      <c r="G1521" s="67" t="s">
        <v>760</v>
      </c>
      <c r="H1521" s="24" t="s">
        <v>44</v>
      </c>
      <c r="I1521" s="24" t="s">
        <v>44</v>
      </c>
      <c r="O1521" s="3"/>
      <c r="P1521" s="23"/>
      <c r="Q1521" s="23"/>
      <c r="R1521" s="24"/>
      <c r="S1521" s="24"/>
      <c r="T1521" s="66"/>
      <c r="U1521" s="67"/>
      <c r="V1521" s="24"/>
      <c r="W1521" s="24"/>
    </row>
    <row r="1522" spans="2:23" x14ac:dyDescent="0.2">
      <c r="C1522" s="23">
        <v>15695</v>
      </c>
      <c r="D1522" s="24" t="s">
        <v>932</v>
      </c>
      <c r="E1522" s="24" t="s">
        <v>85</v>
      </c>
      <c r="F1522" s="66" t="s">
        <v>156</v>
      </c>
      <c r="G1522" s="67"/>
      <c r="H1522" s="24" t="s">
        <v>687</v>
      </c>
      <c r="I1522" s="24" t="s">
        <v>22</v>
      </c>
      <c r="O1522" s="3"/>
      <c r="P1522" s="23"/>
      <c r="Q1522" s="23"/>
      <c r="R1522" s="24"/>
      <c r="S1522" s="24"/>
      <c r="T1522" s="66"/>
      <c r="U1522" s="67"/>
      <c r="V1522" s="24"/>
      <c r="W1522" s="24"/>
    </row>
    <row r="1523" spans="2:23" x14ac:dyDescent="0.2">
      <c r="B1523" s="23">
        <v>27786</v>
      </c>
      <c r="C1523" s="23">
        <v>15700</v>
      </c>
      <c r="D1523" s="24" t="s">
        <v>974</v>
      </c>
      <c r="E1523" s="24" t="s">
        <v>224</v>
      </c>
      <c r="F1523" s="66" t="s">
        <v>137</v>
      </c>
      <c r="G1523" s="67" t="s">
        <v>760</v>
      </c>
      <c r="H1523" s="24" t="s">
        <v>44</v>
      </c>
      <c r="I1523" s="24" t="s">
        <v>44</v>
      </c>
      <c r="O1523" s="3"/>
      <c r="P1523" s="23"/>
      <c r="Q1523" s="23"/>
      <c r="R1523" s="24"/>
      <c r="S1523" s="24"/>
      <c r="T1523" s="66"/>
      <c r="U1523" s="67"/>
      <c r="V1523" s="24"/>
      <c r="W1523" s="24"/>
    </row>
    <row r="1524" spans="2:23" x14ac:dyDescent="0.2">
      <c r="C1524" s="23">
        <v>15701</v>
      </c>
      <c r="D1524" s="24" t="s">
        <v>975</v>
      </c>
      <c r="E1524" s="24" t="s">
        <v>207</v>
      </c>
      <c r="F1524" s="66" t="s">
        <v>113</v>
      </c>
      <c r="G1524" s="67"/>
      <c r="H1524" s="24" t="s">
        <v>44</v>
      </c>
      <c r="I1524" s="24" t="s">
        <v>44</v>
      </c>
      <c r="O1524" s="3"/>
      <c r="P1524" s="23"/>
      <c r="Q1524" s="23"/>
      <c r="R1524" s="24"/>
      <c r="S1524" s="24"/>
      <c r="T1524" s="66"/>
      <c r="U1524" s="67"/>
      <c r="V1524" s="24"/>
      <c r="W1524" s="24"/>
    </row>
    <row r="1525" spans="2:23" x14ac:dyDescent="0.2">
      <c r="C1525" s="23">
        <v>15716</v>
      </c>
      <c r="D1525" s="24" t="s">
        <v>976</v>
      </c>
      <c r="E1525" s="24" t="s">
        <v>238</v>
      </c>
      <c r="F1525" s="66" t="s">
        <v>137</v>
      </c>
      <c r="G1525" s="67" t="s">
        <v>759</v>
      </c>
      <c r="H1525" s="24" t="s">
        <v>736</v>
      </c>
      <c r="I1525" s="24" t="s">
        <v>47</v>
      </c>
      <c r="O1525" s="3"/>
      <c r="P1525" s="23"/>
      <c r="Q1525" s="23"/>
      <c r="R1525" s="24"/>
      <c r="S1525" s="24"/>
      <c r="T1525" s="66"/>
      <c r="U1525" s="67"/>
      <c r="V1525" s="24"/>
      <c r="W1525" s="24"/>
    </row>
    <row r="1526" spans="2:23" x14ac:dyDescent="0.2">
      <c r="C1526" s="23">
        <v>15720</v>
      </c>
      <c r="D1526" s="24" t="s">
        <v>977</v>
      </c>
      <c r="E1526" s="24" t="s">
        <v>978</v>
      </c>
      <c r="F1526" s="66" t="s">
        <v>113</v>
      </c>
      <c r="G1526" s="67" t="s">
        <v>759</v>
      </c>
      <c r="H1526" s="24" t="s">
        <v>704</v>
      </c>
      <c r="I1526" s="24" t="s">
        <v>915</v>
      </c>
      <c r="O1526" s="3"/>
      <c r="P1526" s="23"/>
      <c r="Q1526" s="23"/>
      <c r="R1526" s="24"/>
      <c r="S1526" s="24"/>
      <c r="T1526" s="66"/>
      <c r="U1526" s="67"/>
      <c r="V1526" s="24"/>
      <c r="W1526" s="24"/>
    </row>
    <row r="1527" spans="2:23" x14ac:dyDescent="0.2">
      <c r="C1527" s="23">
        <v>15724</v>
      </c>
      <c r="D1527" s="24" t="s">
        <v>976</v>
      </c>
      <c r="E1527" s="24" t="s">
        <v>927</v>
      </c>
      <c r="F1527" s="66" t="s">
        <v>155</v>
      </c>
      <c r="G1527" s="67" t="s">
        <v>760</v>
      </c>
      <c r="H1527" s="24" t="s">
        <v>736</v>
      </c>
      <c r="I1527" s="24" t="s">
        <v>47</v>
      </c>
      <c r="O1527" s="3"/>
      <c r="P1527" s="23"/>
      <c r="Q1527" s="23"/>
      <c r="R1527" s="24"/>
      <c r="S1527" s="24"/>
      <c r="T1527" s="66"/>
      <c r="U1527" s="67"/>
      <c r="V1527" s="24"/>
      <c r="W1527" s="24"/>
    </row>
    <row r="1528" spans="2:23" x14ac:dyDescent="0.2">
      <c r="B1528" s="23">
        <v>39281</v>
      </c>
      <c r="C1528" s="23">
        <v>15726</v>
      </c>
      <c r="D1528" s="24" t="s">
        <v>979</v>
      </c>
      <c r="E1528" s="24" t="s">
        <v>980</v>
      </c>
      <c r="F1528" s="24" t="s">
        <v>110</v>
      </c>
      <c r="G1528" s="68"/>
      <c r="H1528" s="24" t="s">
        <v>687</v>
      </c>
      <c r="I1528" s="24" t="s">
        <v>22</v>
      </c>
      <c r="O1528" s="3"/>
      <c r="P1528" s="23"/>
      <c r="Q1528" s="23"/>
      <c r="R1528" s="24"/>
      <c r="S1528" s="24"/>
      <c r="T1528" s="24"/>
      <c r="U1528" s="68"/>
      <c r="V1528" s="24"/>
      <c r="W1528" s="24"/>
    </row>
    <row r="1529" spans="2:23" x14ac:dyDescent="0.2">
      <c r="B1529" s="23">
        <v>39286</v>
      </c>
      <c r="C1529" s="23">
        <v>15729</v>
      </c>
      <c r="D1529" s="24" t="s">
        <v>165</v>
      </c>
      <c r="E1529" s="24" t="s">
        <v>136</v>
      </c>
      <c r="F1529" s="24" t="s">
        <v>137</v>
      </c>
      <c r="G1529" s="68" t="s">
        <v>759</v>
      </c>
      <c r="H1529" s="24" t="s">
        <v>687</v>
      </c>
      <c r="I1529" s="24" t="s">
        <v>22</v>
      </c>
      <c r="O1529" s="3"/>
      <c r="P1529" s="23"/>
      <c r="Q1529" s="23"/>
      <c r="R1529" s="24"/>
      <c r="S1529" s="24"/>
      <c r="T1529" s="24"/>
      <c r="U1529" s="68"/>
      <c r="V1529" s="24"/>
      <c r="W1529" s="24"/>
    </row>
    <row r="1530" spans="2:23" x14ac:dyDescent="0.2">
      <c r="C1530" s="23">
        <v>15730</v>
      </c>
      <c r="D1530" s="24" t="s">
        <v>981</v>
      </c>
      <c r="E1530" s="24" t="s">
        <v>131</v>
      </c>
      <c r="F1530" s="66" t="s">
        <v>113</v>
      </c>
      <c r="G1530" s="67" t="s">
        <v>759</v>
      </c>
      <c r="H1530" s="24" t="s">
        <v>686</v>
      </c>
      <c r="I1530" s="24" t="s">
        <v>21</v>
      </c>
      <c r="O1530" s="3"/>
      <c r="P1530" s="23"/>
      <c r="Q1530" s="23"/>
      <c r="R1530" s="24"/>
      <c r="S1530" s="24"/>
      <c r="T1530" s="66"/>
      <c r="U1530" s="67"/>
      <c r="V1530" s="24"/>
      <c r="W1530" s="24"/>
    </row>
    <row r="1531" spans="2:23" x14ac:dyDescent="0.2">
      <c r="C1531" s="23">
        <v>15736</v>
      </c>
      <c r="D1531" s="24" t="s">
        <v>982</v>
      </c>
      <c r="E1531" s="24" t="s">
        <v>226</v>
      </c>
      <c r="F1531" s="66" t="s">
        <v>159</v>
      </c>
      <c r="G1531" s="67" t="s">
        <v>755</v>
      </c>
      <c r="H1531" s="24" t="s">
        <v>728</v>
      </c>
      <c r="I1531" s="24" t="s">
        <v>728</v>
      </c>
      <c r="O1531" s="3"/>
      <c r="P1531" s="23"/>
      <c r="Q1531" s="23"/>
      <c r="R1531" s="24"/>
      <c r="S1531" s="24"/>
      <c r="T1531" s="66"/>
      <c r="U1531" s="67"/>
      <c r="V1531" s="24"/>
      <c r="W1531" s="24"/>
    </row>
    <row r="1532" spans="2:23" x14ac:dyDescent="0.2">
      <c r="C1532" s="23">
        <v>15744</v>
      </c>
      <c r="D1532" s="24" t="s">
        <v>822</v>
      </c>
      <c r="E1532" s="24" t="s">
        <v>239</v>
      </c>
      <c r="F1532" s="66" t="s">
        <v>113</v>
      </c>
      <c r="G1532" s="67"/>
      <c r="H1532" s="24" t="s">
        <v>704</v>
      </c>
      <c r="I1532" s="24" t="s">
        <v>915</v>
      </c>
      <c r="O1532" s="3"/>
      <c r="P1532" s="23"/>
      <c r="Q1532" s="23"/>
      <c r="R1532" s="24"/>
      <c r="S1532" s="24"/>
      <c r="T1532" s="66"/>
      <c r="U1532" s="67"/>
      <c r="V1532" s="24"/>
      <c r="W1532" s="24"/>
    </row>
    <row r="1533" spans="2:23" x14ac:dyDescent="0.2">
      <c r="C1533" s="23">
        <v>15756</v>
      </c>
      <c r="D1533" s="24" t="s">
        <v>178</v>
      </c>
      <c r="E1533" s="24" t="s">
        <v>272</v>
      </c>
      <c r="F1533" s="24" t="s">
        <v>156</v>
      </c>
      <c r="G1533" s="68">
        <v>0</v>
      </c>
      <c r="H1533" s="24" t="s">
        <v>720</v>
      </c>
      <c r="I1533" s="24" t="s">
        <v>54</v>
      </c>
      <c r="O1533" s="3"/>
      <c r="P1533" s="23"/>
      <c r="Q1533" s="23"/>
      <c r="R1533" s="24"/>
      <c r="S1533" s="24"/>
      <c r="T1533" s="24"/>
      <c r="U1533" s="68"/>
      <c r="V1533" s="24"/>
      <c r="W1533" s="24"/>
    </row>
    <row r="1534" spans="2:23" x14ac:dyDescent="0.2">
      <c r="C1534" s="23">
        <v>15760</v>
      </c>
      <c r="D1534" s="24" t="s">
        <v>909</v>
      </c>
      <c r="E1534" s="24" t="s">
        <v>983</v>
      </c>
      <c r="F1534" s="24" t="s">
        <v>319</v>
      </c>
      <c r="G1534" s="68">
        <v>0</v>
      </c>
      <c r="H1534" s="24" t="s">
        <v>696</v>
      </c>
      <c r="I1534" s="24" t="s">
        <v>50</v>
      </c>
      <c r="O1534" s="3"/>
      <c r="P1534" s="23"/>
      <c r="Q1534" s="23"/>
      <c r="R1534" s="24"/>
      <c r="S1534" s="24"/>
      <c r="T1534" s="24"/>
      <c r="U1534" s="68"/>
      <c r="V1534" s="24"/>
      <c r="W1534" s="24"/>
    </row>
    <row r="1535" spans="2:23" x14ac:dyDescent="0.2">
      <c r="B1535" s="23">
        <v>40169</v>
      </c>
      <c r="C1535" s="23">
        <v>15761</v>
      </c>
      <c r="D1535" s="24" t="s">
        <v>984</v>
      </c>
      <c r="E1535" s="24" t="s">
        <v>985</v>
      </c>
      <c r="F1535" s="24" t="s">
        <v>319</v>
      </c>
      <c r="G1535" s="68">
        <v>0</v>
      </c>
      <c r="H1535" s="24" t="s">
        <v>696</v>
      </c>
      <c r="I1535" s="24" t="s">
        <v>50</v>
      </c>
      <c r="O1535" s="3"/>
      <c r="P1535" s="23"/>
      <c r="Q1535" s="23"/>
      <c r="R1535" s="24"/>
      <c r="S1535" s="24"/>
      <c r="T1535" s="24"/>
      <c r="U1535" s="68"/>
      <c r="V1535" s="24"/>
      <c r="W1535" s="24"/>
    </row>
    <row r="1536" spans="2:23" x14ac:dyDescent="0.2">
      <c r="C1536" s="23">
        <v>15776</v>
      </c>
      <c r="D1536" s="24" t="s">
        <v>986</v>
      </c>
      <c r="E1536" s="24" t="s">
        <v>910</v>
      </c>
      <c r="F1536" s="24" t="s">
        <v>137</v>
      </c>
      <c r="G1536" s="68">
        <v>0</v>
      </c>
      <c r="H1536" s="24" t="s">
        <v>44</v>
      </c>
      <c r="I1536" s="24" t="s">
        <v>44</v>
      </c>
      <c r="O1536" s="3"/>
      <c r="P1536" s="23"/>
      <c r="Q1536" s="23"/>
      <c r="R1536" s="24"/>
      <c r="S1536" s="24"/>
      <c r="T1536" s="24"/>
      <c r="U1536" s="68"/>
      <c r="V1536" s="24"/>
      <c r="W1536" s="24"/>
    </row>
    <row r="1537" spans="2:23" x14ac:dyDescent="0.2">
      <c r="C1537" s="23">
        <v>15787</v>
      </c>
      <c r="D1537" s="29" t="s">
        <v>987</v>
      </c>
      <c r="E1537" s="29" t="s">
        <v>83</v>
      </c>
      <c r="F1537" s="66" t="s">
        <v>113</v>
      </c>
      <c r="G1537" s="67">
        <v>0</v>
      </c>
      <c r="H1537" s="29" t="s">
        <v>33</v>
      </c>
      <c r="I1537" s="29" t="s">
        <v>33</v>
      </c>
      <c r="O1537" s="3"/>
      <c r="P1537" s="23"/>
      <c r="Q1537" s="23"/>
      <c r="R1537" s="29"/>
      <c r="S1537" s="29"/>
      <c r="T1537" s="66"/>
      <c r="U1537" s="67"/>
      <c r="V1537" s="29"/>
      <c r="W1537" s="29"/>
    </row>
    <row r="1538" spans="2:23" x14ac:dyDescent="0.2">
      <c r="C1538" s="23">
        <v>15790</v>
      </c>
      <c r="D1538" s="24" t="s">
        <v>147</v>
      </c>
      <c r="E1538" s="24" t="s">
        <v>106</v>
      </c>
      <c r="F1538" s="66" t="s">
        <v>137</v>
      </c>
      <c r="G1538" s="67">
        <v>0</v>
      </c>
      <c r="H1538" s="24" t="s">
        <v>730</v>
      </c>
      <c r="I1538" s="24" t="s">
        <v>46</v>
      </c>
      <c r="O1538" s="3"/>
      <c r="P1538" s="23"/>
      <c r="Q1538" s="23"/>
      <c r="R1538" s="24"/>
      <c r="S1538" s="24"/>
      <c r="T1538" s="66"/>
      <c r="U1538" s="67"/>
      <c r="V1538" s="24"/>
      <c r="W1538" s="24"/>
    </row>
    <row r="1539" spans="2:23" x14ac:dyDescent="0.2">
      <c r="C1539" s="23">
        <v>15797</v>
      </c>
      <c r="D1539" s="24" t="s">
        <v>988</v>
      </c>
      <c r="E1539" s="24" t="s">
        <v>989</v>
      </c>
      <c r="F1539" s="24" t="s">
        <v>113</v>
      </c>
      <c r="G1539" s="68">
        <v>0</v>
      </c>
      <c r="H1539" s="24" t="s">
        <v>51</v>
      </c>
      <c r="I1539" s="24" t="s">
        <v>51</v>
      </c>
      <c r="O1539" s="3"/>
      <c r="P1539" s="23"/>
      <c r="Q1539" s="23"/>
      <c r="R1539" s="24"/>
      <c r="S1539" s="24"/>
      <c r="T1539" s="24"/>
      <c r="U1539" s="68"/>
      <c r="V1539" s="24"/>
      <c r="W1539" s="24"/>
    </row>
    <row r="1540" spans="2:23" x14ac:dyDescent="0.2">
      <c r="C1540" s="23">
        <v>15800</v>
      </c>
      <c r="D1540" s="24" t="s">
        <v>909</v>
      </c>
      <c r="E1540" s="24" t="s">
        <v>219</v>
      </c>
      <c r="F1540" s="24" t="s">
        <v>113</v>
      </c>
      <c r="G1540" s="68">
        <v>0</v>
      </c>
      <c r="H1540" s="24" t="s">
        <v>51</v>
      </c>
      <c r="I1540" s="24" t="s">
        <v>51</v>
      </c>
      <c r="O1540" s="3"/>
      <c r="P1540" s="23"/>
      <c r="Q1540" s="23"/>
      <c r="R1540" s="24"/>
      <c r="S1540" s="24"/>
      <c r="T1540" s="24"/>
      <c r="U1540" s="68"/>
      <c r="V1540" s="24"/>
      <c r="W1540" s="24"/>
    </row>
    <row r="1541" spans="2:23" x14ac:dyDescent="0.2">
      <c r="C1541" s="23">
        <v>15819</v>
      </c>
      <c r="D1541" s="24" t="s">
        <v>162</v>
      </c>
      <c r="E1541" s="24" t="s">
        <v>897</v>
      </c>
      <c r="F1541" s="24" t="s">
        <v>156</v>
      </c>
      <c r="G1541" s="68">
        <v>0</v>
      </c>
      <c r="H1541" s="24" t="s">
        <v>687</v>
      </c>
      <c r="I1541" s="24" t="s">
        <v>22</v>
      </c>
      <c r="O1541" s="3"/>
      <c r="P1541" s="23"/>
      <c r="Q1541" s="23"/>
      <c r="R1541" s="24"/>
      <c r="S1541" s="24"/>
      <c r="T1541" s="24"/>
      <c r="U1541" s="68"/>
      <c r="V1541" s="24"/>
      <c r="W1541" s="24"/>
    </row>
    <row r="1542" spans="2:23" x14ac:dyDescent="0.2">
      <c r="C1542" s="23">
        <v>15820</v>
      </c>
      <c r="D1542" s="24" t="s">
        <v>990</v>
      </c>
      <c r="E1542" s="24" t="s">
        <v>991</v>
      </c>
      <c r="F1542" s="24" t="s">
        <v>159</v>
      </c>
      <c r="G1542" s="68">
        <v>0</v>
      </c>
      <c r="H1542" s="24" t="s">
        <v>687</v>
      </c>
      <c r="I1542" s="24" t="s">
        <v>22</v>
      </c>
      <c r="O1542" s="3"/>
      <c r="P1542" s="23"/>
      <c r="Q1542" s="23"/>
      <c r="R1542" s="24"/>
      <c r="S1542" s="24"/>
      <c r="T1542" s="24"/>
      <c r="U1542" s="68"/>
      <c r="V1542" s="24"/>
      <c r="W1542" s="24"/>
    </row>
    <row r="1543" spans="2:23" x14ac:dyDescent="0.2">
      <c r="C1543" s="23">
        <v>15852</v>
      </c>
      <c r="D1543" s="24" t="s">
        <v>992</v>
      </c>
      <c r="E1543" s="24" t="s">
        <v>993</v>
      </c>
      <c r="F1543" s="66" t="s">
        <v>113</v>
      </c>
      <c r="G1543" s="67">
        <v>0</v>
      </c>
      <c r="H1543" s="24" t="s">
        <v>729</v>
      </c>
      <c r="I1543" s="24" t="s">
        <v>898</v>
      </c>
      <c r="O1543" s="3"/>
      <c r="P1543" s="23"/>
      <c r="Q1543" s="23"/>
      <c r="R1543" s="24"/>
      <c r="S1543" s="24"/>
      <c r="T1543" s="66"/>
      <c r="U1543" s="67"/>
      <c r="V1543" s="24"/>
      <c r="W1543" s="24"/>
    </row>
    <row r="1544" spans="2:23" x14ac:dyDescent="0.2">
      <c r="C1544" s="23">
        <v>15853</v>
      </c>
      <c r="D1544" s="24" t="s">
        <v>994</v>
      </c>
      <c r="E1544" s="24" t="s">
        <v>187</v>
      </c>
      <c r="F1544" s="66" t="s">
        <v>110</v>
      </c>
      <c r="G1544" s="67">
        <v>0</v>
      </c>
      <c r="H1544" s="24" t="s">
        <v>729</v>
      </c>
      <c r="I1544" s="24" t="s">
        <v>898</v>
      </c>
      <c r="O1544" s="3"/>
      <c r="P1544" s="23"/>
      <c r="Q1544" s="23"/>
      <c r="R1544" s="24"/>
      <c r="S1544" s="24"/>
      <c r="T1544" s="66"/>
      <c r="U1544" s="67"/>
      <c r="V1544" s="24"/>
      <c r="W1544" s="24"/>
    </row>
    <row r="1545" spans="2:23" x14ac:dyDescent="0.2">
      <c r="C1545" s="23">
        <v>15854</v>
      </c>
      <c r="D1545" s="24" t="s">
        <v>995</v>
      </c>
      <c r="E1545" s="24" t="s">
        <v>166</v>
      </c>
      <c r="F1545" s="66" t="s">
        <v>113</v>
      </c>
      <c r="G1545" s="67">
        <v>0</v>
      </c>
      <c r="H1545" s="24" t="s">
        <v>729</v>
      </c>
      <c r="I1545" s="24" t="s">
        <v>898</v>
      </c>
      <c r="O1545" s="3"/>
      <c r="P1545" s="23"/>
      <c r="Q1545" s="23"/>
      <c r="R1545" s="24"/>
      <c r="S1545" s="24"/>
      <c r="T1545" s="66"/>
      <c r="U1545" s="67"/>
      <c r="V1545" s="24"/>
      <c r="W1545" s="24"/>
    </row>
    <row r="1546" spans="2:23" x14ac:dyDescent="0.2">
      <c r="B1546" s="23">
        <v>27186</v>
      </c>
      <c r="C1546" s="23">
        <v>24169</v>
      </c>
      <c r="D1546" s="24" t="s">
        <v>996</v>
      </c>
      <c r="E1546" s="24" t="s">
        <v>272</v>
      </c>
      <c r="F1546" s="24" t="s">
        <v>113</v>
      </c>
      <c r="G1546" s="68" t="s">
        <v>757</v>
      </c>
      <c r="H1546" s="24" t="s">
        <v>695</v>
      </c>
      <c r="I1546" s="24" t="s">
        <v>904</v>
      </c>
      <c r="O1546" s="3"/>
      <c r="P1546" s="23"/>
      <c r="Q1546" s="23"/>
      <c r="R1546" s="24"/>
      <c r="S1546" s="24"/>
      <c r="T1546" s="24"/>
      <c r="U1546" s="68"/>
      <c r="V1546" s="24"/>
      <c r="W1546" s="24"/>
    </row>
    <row r="1547" spans="2:23" x14ac:dyDescent="0.2">
      <c r="D1547" s="29"/>
      <c r="E1547" s="29"/>
      <c r="G1547" s="70"/>
      <c r="H1547" s="29"/>
      <c r="I1547" s="29"/>
      <c r="O1547" s="3"/>
      <c r="P1547" s="23"/>
      <c r="Q1547" s="23"/>
      <c r="R1547" s="29"/>
      <c r="S1547" s="29"/>
      <c r="T1547" s="29"/>
      <c r="U1547" s="70"/>
      <c r="V1547" s="29"/>
      <c r="W1547" s="29"/>
    </row>
    <row r="1548" spans="2:23" x14ac:dyDescent="0.2">
      <c r="D1548" s="29"/>
      <c r="E1548" s="29"/>
      <c r="G1548" s="70"/>
      <c r="H1548" s="29"/>
      <c r="I1548" s="29"/>
      <c r="O1548" s="3"/>
      <c r="P1548" s="23"/>
      <c r="Q1548" s="23"/>
      <c r="R1548" s="29"/>
      <c r="S1548" s="29"/>
      <c r="T1548" s="29"/>
      <c r="U1548" s="70"/>
      <c r="V1548" s="29"/>
      <c r="W1548" s="29"/>
    </row>
    <row r="1549" spans="2:23" x14ac:dyDescent="0.2">
      <c r="D1549" s="29"/>
      <c r="E1549" s="29"/>
      <c r="G1549" s="70"/>
      <c r="H1549" s="29"/>
      <c r="I1549" s="29"/>
      <c r="O1549" s="3"/>
      <c r="P1549" s="23"/>
      <c r="Q1549" s="23"/>
      <c r="R1549" s="29"/>
      <c r="S1549" s="29"/>
      <c r="T1549" s="29"/>
      <c r="U1549" s="70"/>
      <c r="V1549" s="29"/>
      <c r="W1549" s="29"/>
    </row>
    <row r="1550" spans="2:23" x14ac:dyDescent="0.2">
      <c r="D1550" s="29"/>
      <c r="E1550" s="29"/>
      <c r="G1550" s="70"/>
      <c r="H1550" s="29"/>
      <c r="I1550" s="29"/>
      <c r="O1550" s="3"/>
      <c r="P1550" s="23"/>
      <c r="Q1550" s="23"/>
      <c r="R1550" s="29"/>
      <c r="S1550" s="29"/>
      <c r="T1550" s="29"/>
      <c r="U1550" s="70"/>
      <c r="V1550" s="29"/>
      <c r="W1550" s="29"/>
    </row>
    <row r="1551" spans="2:23" x14ac:dyDescent="0.2">
      <c r="D1551" s="29"/>
      <c r="E1551" s="29"/>
      <c r="G1551" s="70"/>
      <c r="H1551" s="29"/>
      <c r="I1551" s="29"/>
      <c r="O1551" s="3"/>
      <c r="P1551" s="23"/>
      <c r="Q1551" s="23"/>
      <c r="R1551" s="29"/>
      <c r="S1551" s="29"/>
      <c r="T1551" s="29"/>
      <c r="U1551" s="70"/>
      <c r="V1551" s="29"/>
      <c r="W1551" s="29"/>
    </row>
    <row r="1552" spans="2:23" x14ac:dyDescent="0.2">
      <c r="D1552" s="76"/>
      <c r="G1552" s="70"/>
      <c r="H1552" s="76"/>
      <c r="I1552" s="76"/>
      <c r="O1552" s="3"/>
      <c r="P1552" s="23"/>
      <c r="Q1552" s="23"/>
      <c r="R1552" s="76"/>
      <c r="S1552" s="76"/>
      <c r="T1552" s="29"/>
      <c r="U1552" s="70"/>
      <c r="V1552" s="76"/>
      <c r="W1552" s="76"/>
    </row>
    <row r="1553" spans="2:23" x14ac:dyDescent="0.2">
      <c r="D1553" s="29"/>
      <c r="E1553" s="29"/>
      <c r="G1553" s="70"/>
      <c r="H1553" s="29"/>
      <c r="I1553" s="29"/>
      <c r="O1553" s="3"/>
      <c r="P1553" s="23"/>
      <c r="Q1553" s="23"/>
      <c r="R1553" s="29"/>
      <c r="S1553" s="29"/>
      <c r="T1553" s="29"/>
      <c r="U1553" s="70"/>
      <c r="V1553" s="29"/>
      <c r="W1553" s="29"/>
    </row>
    <row r="1554" spans="2:23" x14ac:dyDescent="0.2">
      <c r="D1554" s="29"/>
      <c r="E1554" s="29"/>
      <c r="G1554" s="70"/>
      <c r="H1554" s="29"/>
      <c r="I1554" s="29"/>
      <c r="O1554" s="3"/>
      <c r="P1554" s="23"/>
      <c r="Q1554" s="23"/>
      <c r="R1554" s="29"/>
      <c r="S1554" s="29"/>
      <c r="T1554" s="29"/>
      <c r="U1554" s="70"/>
      <c r="V1554" s="29"/>
      <c r="W1554" s="29"/>
    </row>
    <row r="1555" spans="2:23" x14ac:dyDescent="0.2">
      <c r="B1555" s="102"/>
      <c r="C1555" s="102"/>
      <c r="D1555" s="76"/>
      <c r="G1555" s="70"/>
      <c r="H1555" s="76"/>
      <c r="I1555" s="76"/>
      <c r="O1555" s="3"/>
      <c r="P1555" s="102"/>
      <c r="Q1555" s="102"/>
      <c r="R1555" s="76"/>
      <c r="S1555" s="76"/>
      <c r="T1555" s="29"/>
      <c r="U1555" s="70"/>
      <c r="V1555" s="76"/>
      <c r="W1555" s="76"/>
    </row>
    <row r="1556" spans="2:23" x14ac:dyDescent="0.2">
      <c r="D1556" s="29"/>
      <c r="E1556" s="29"/>
      <c r="G1556" s="70"/>
      <c r="H1556" s="29"/>
      <c r="I1556" s="29"/>
      <c r="O1556" s="3"/>
      <c r="P1556" s="23"/>
      <c r="Q1556" s="23"/>
      <c r="R1556" s="29"/>
      <c r="S1556" s="29"/>
      <c r="T1556" s="29"/>
      <c r="U1556" s="70"/>
      <c r="V1556" s="29"/>
      <c r="W1556" s="29"/>
    </row>
    <row r="1557" spans="2:23" x14ac:dyDescent="0.2">
      <c r="D1557" s="29"/>
      <c r="E1557" s="29"/>
      <c r="G1557" s="70"/>
      <c r="H1557" s="29"/>
      <c r="I1557" s="29"/>
      <c r="O1557" s="3"/>
      <c r="P1557" s="23"/>
      <c r="Q1557" s="23"/>
      <c r="R1557" s="29"/>
      <c r="S1557" s="29"/>
      <c r="T1557" s="29"/>
      <c r="U1557" s="70"/>
      <c r="V1557" s="29"/>
      <c r="W1557" s="29"/>
    </row>
    <row r="1558" spans="2:23" x14ac:dyDescent="0.2">
      <c r="D1558" s="76"/>
      <c r="H1558" s="76"/>
      <c r="I1558" s="76"/>
      <c r="O1558" s="3"/>
      <c r="P1558" s="23"/>
      <c r="Q1558" s="23"/>
      <c r="R1558" s="76"/>
      <c r="S1558" s="76"/>
      <c r="T1558" s="29"/>
      <c r="U1558" s="71"/>
      <c r="V1558" s="76"/>
      <c r="W1558" s="76"/>
    </row>
    <row r="1559" spans="2:23" x14ac:dyDescent="0.2">
      <c r="D1559" s="29"/>
      <c r="E1559" s="29"/>
      <c r="G1559" s="70"/>
      <c r="H1559" s="29"/>
      <c r="I1559" s="29"/>
      <c r="O1559" s="3"/>
      <c r="P1559" s="23"/>
      <c r="Q1559" s="23"/>
      <c r="R1559" s="29"/>
      <c r="S1559" s="29"/>
      <c r="T1559" s="29"/>
      <c r="U1559" s="70"/>
      <c r="V1559" s="29"/>
      <c r="W1559" s="29"/>
    </row>
    <row r="1560" spans="2:23" x14ac:dyDescent="0.2">
      <c r="D1560" s="29"/>
      <c r="E1560" s="29"/>
      <c r="G1560" s="70"/>
      <c r="H1560" s="29"/>
      <c r="I1560" s="29"/>
      <c r="O1560" s="3"/>
      <c r="P1560" s="23"/>
      <c r="Q1560" s="23"/>
      <c r="R1560" s="29"/>
      <c r="S1560" s="29"/>
      <c r="T1560" s="29"/>
      <c r="U1560" s="70"/>
      <c r="V1560" s="29"/>
      <c r="W1560" s="29"/>
    </row>
    <row r="1561" spans="2:23" x14ac:dyDescent="0.2">
      <c r="D1561" s="29"/>
      <c r="E1561" s="29"/>
      <c r="G1561" s="70"/>
      <c r="H1561" s="29"/>
      <c r="I1561" s="29"/>
      <c r="O1561" s="3"/>
      <c r="P1561" s="23"/>
      <c r="Q1561" s="23"/>
      <c r="R1561" s="29"/>
      <c r="S1561" s="29"/>
      <c r="T1561" s="29"/>
      <c r="U1561" s="70"/>
      <c r="V1561" s="29"/>
      <c r="W1561" s="29"/>
    </row>
    <row r="1562" spans="2:23" x14ac:dyDescent="0.2">
      <c r="D1562" s="29"/>
      <c r="E1562" s="29"/>
      <c r="H1562" s="29"/>
      <c r="I1562" s="29"/>
      <c r="O1562" s="3"/>
      <c r="P1562" s="23"/>
      <c r="Q1562" s="23"/>
      <c r="R1562" s="29"/>
      <c r="S1562" s="29"/>
      <c r="T1562" s="29"/>
      <c r="U1562" s="71"/>
      <c r="V1562" s="29"/>
      <c r="W1562" s="29"/>
    </row>
    <row r="1563" spans="2:23" x14ac:dyDescent="0.2">
      <c r="D1563" s="29"/>
      <c r="E1563" s="29"/>
      <c r="G1563" s="70"/>
      <c r="H1563" s="29"/>
      <c r="I1563" s="29"/>
      <c r="O1563" s="3"/>
      <c r="P1563" s="23"/>
      <c r="Q1563" s="23"/>
      <c r="R1563" s="29"/>
      <c r="S1563" s="29"/>
      <c r="T1563" s="29"/>
      <c r="U1563" s="70"/>
      <c r="V1563" s="29"/>
      <c r="W1563" s="29"/>
    </row>
    <row r="1564" spans="2:23" x14ac:dyDescent="0.2">
      <c r="D1564" s="29"/>
      <c r="E1564" s="29"/>
      <c r="H1564" s="29"/>
      <c r="I1564" s="29"/>
      <c r="O1564" s="3"/>
      <c r="P1564" s="23"/>
      <c r="Q1564" s="23"/>
      <c r="R1564" s="29"/>
      <c r="S1564" s="29"/>
      <c r="T1564" s="29"/>
      <c r="U1564" s="71"/>
      <c r="V1564" s="29"/>
      <c r="W1564" s="29"/>
    </row>
    <row r="1565" spans="2:23" x14ac:dyDescent="0.2">
      <c r="D1565" s="29"/>
      <c r="E1565" s="29"/>
      <c r="G1565" s="70"/>
      <c r="H1565" s="29"/>
      <c r="I1565" s="29"/>
      <c r="O1565" s="3"/>
      <c r="P1565" s="23"/>
      <c r="Q1565" s="23"/>
      <c r="R1565" s="29"/>
      <c r="S1565" s="29"/>
      <c r="T1565" s="29"/>
      <c r="U1565" s="70"/>
      <c r="V1565" s="29"/>
      <c r="W1565" s="29"/>
    </row>
    <row r="1566" spans="2:23" x14ac:dyDescent="0.2">
      <c r="D1566" s="29"/>
      <c r="E1566" s="29"/>
      <c r="H1566" s="29"/>
      <c r="I1566" s="29"/>
      <c r="O1566" s="3"/>
      <c r="P1566" s="23"/>
      <c r="Q1566" s="23"/>
      <c r="R1566" s="29"/>
      <c r="S1566" s="29"/>
      <c r="T1566" s="29"/>
      <c r="U1566" s="71"/>
      <c r="V1566" s="29"/>
      <c r="W1566" s="29"/>
    </row>
    <row r="1567" spans="2:23" x14ac:dyDescent="0.2">
      <c r="D1567" s="29"/>
      <c r="E1567" s="29"/>
      <c r="G1567" s="70"/>
      <c r="H1567" s="29"/>
      <c r="I1567" s="29"/>
      <c r="O1567" s="3"/>
      <c r="P1567" s="23"/>
      <c r="Q1567" s="23"/>
      <c r="R1567" s="29"/>
      <c r="S1567" s="29"/>
      <c r="T1567" s="29"/>
      <c r="U1567" s="70"/>
      <c r="V1567" s="29"/>
      <c r="W1567" s="29"/>
    </row>
    <row r="1568" spans="2:23" x14ac:dyDescent="0.2">
      <c r="D1568" s="29"/>
      <c r="E1568" s="29"/>
      <c r="G1568" s="70"/>
      <c r="H1568" s="29"/>
      <c r="I1568" s="29"/>
      <c r="O1568" s="3"/>
      <c r="P1568" s="23"/>
      <c r="Q1568" s="23"/>
      <c r="R1568" s="29"/>
      <c r="S1568" s="29"/>
      <c r="T1568" s="29"/>
      <c r="U1568" s="70"/>
      <c r="V1568" s="29"/>
      <c r="W1568" s="29"/>
    </row>
    <row r="1569" spans="2:23" x14ac:dyDescent="0.2">
      <c r="D1569" s="29"/>
      <c r="E1569" s="29"/>
      <c r="G1569" s="70"/>
      <c r="H1569" s="29"/>
      <c r="I1569" s="29"/>
      <c r="O1569" s="3"/>
      <c r="P1569" s="23"/>
      <c r="Q1569" s="23"/>
      <c r="R1569" s="29"/>
      <c r="S1569" s="29"/>
      <c r="T1569" s="29"/>
      <c r="U1569" s="70"/>
      <c r="V1569" s="29"/>
      <c r="W1569" s="29"/>
    </row>
    <row r="1570" spans="2:23" x14ac:dyDescent="0.2">
      <c r="B1570" s="102"/>
      <c r="C1570" s="102"/>
      <c r="D1570" s="76"/>
      <c r="G1570" s="70"/>
      <c r="H1570" s="76"/>
      <c r="I1570" s="76"/>
      <c r="O1570" s="3"/>
      <c r="P1570" s="102"/>
      <c r="Q1570" s="102"/>
      <c r="R1570" s="76"/>
      <c r="S1570" s="76"/>
      <c r="T1570" s="29"/>
      <c r="U1570" s="70"/>
      <c r="V1570" s="76"/>
      <c r="W1570" s="76"/>
    </row>
    <row r="1571" spans="2:23" x14ac:dyDescent="0.2">
      <c r="D1571" s="29"/>
      <c r="E1571" s="29"/>
      <c r="G1571" s="70"/>
      <c r="H1571" s="29"/>
      <c r="I1571" s="29"/>
      <c r="O1571" s="3"/>
      <c r="P1571" s="23"/>
      <c r="Q1571" s="23"/>
      <c r="R1571" s="29"/>
      <c r="S1571" s="29"/>
      <c r="T1571" s="29"/>
      <c r="U1571" s="70"/>
      <c r="V1571" s="29"/>
      <c r="W1571" s="29"/>
    </row>
    <row r="1572" spans="2:23" x14ac:dyDescent="0.2">
      <c r="D1572" s="29"/>
      <c r="E1572" s="29"/>
      <c r="G1572" s="70"/>
      <c r="H1572" s="29"/>
      <c r="I1572" s="29"/>
      <c r="O1572" s="3"/>
      <c r="P1572" s="23"/>
      <c r="Q1572" s="23"/>
      <c r="R1572" s="29"/>
      <c r="S1572" s="29"/>
      <c r="T1572" s="29"/>
      <c r="U1572" s="70"/>
      <c r="V1572" s="29"/>
      <c r="W1572" s="29"/>
    </row>
    <row r="1573" spans="2:23" x14ac:dyDescent="0.2">
      <c r="D1573" s="29"/>
      <c r="E1573" s="29"/>
      <c r="G1573" s="70"/>
      <c r="H1573" s="29"/>
      <c r="I1573" s="29"/>
      <c r="O1573" s="3"/>
      <c r="P1573" s="23"/>
      <c r="Q1573" s="23"/>
      <c r="R1573" s="29"/>
      <c r="S1573" s="29"/>
      <c r="T1573" s="29"/>
      <c r="U1573" s="70"/>
      <c r="V1573" s="29"/>
      <c r="W1573" s="29"/>
    </row>
    <row r="1574" spans="2:23" x14ac:dyDescent="0.2">
      <c r="D1574" s="29"/>
      <c r="E1574" s="29"/>
      <c r="G1574" s="70"/>
      <c r="H1574" s="29"/>
      <c r="I1574" s="29"/>
      <c r="O1574" s="3"/>
      <c r="P1574" s="23"/>
      <c r="Q1574" s="23"/>
      <c r="R1574" s="29"/>
      <c r="S1574" s="29"/>
      <c r="T1574" s="29"/>
      <c r="U1574" s="70"/>
      <c r="V1574" s="29"/>
      <c r="W1574" s="29"/>
    </row>
    <row r="1575" spans="2:23" x14ac:dyDescent="0.2">
      <c r="B1575" s="102"/>
      <c r="C1575" s="102"/>
      <c r="D1575" s="75"/>
      <c r="F1575" s="73"/>
      <c r="G1575" s="74"/>
      <c r="H1575" s="76"/>
      <c r="I1575" s="76"/>
      <c r="O1575" s="3"/>
      <c r="P1575" s="102"/>
      <c r="Q1575" s="102"/>
      <c r="R1575" s="75"/>
      <c r="S1575" s="76"/>
      <c r="T1575" s="73"/>
      <c r="U1575" s="74"/>
      <c r="V1575" s="76"/>
      <c r="W1575" s="76"/>
    </row>
    <row r="1576" spans="2:23" x14ac:dyDescent="0.2">
      <c r="D1576" s="29"/>
      <c r="E1576" s="29"/>
      <c r="G1576" s="70"/>
      <c r="H1576" s="29"/>
      <c r="I1576" s="29"/>
      <c r="O1576" s="3"/>
      <c r="P1576" s="23"/>
      <c r="Q1576" s="23"/>
      <c r="R1576" s="29"/>
      <c r="S1576" s="29"/>
      <c r="T1576" s="29"/>
      <c r="U1576" s="70"/>
      <c r="V1576" s="29"/>
      <c r="W1576" s="29"/>
    </row>
    <row r="1577" spans="2:23" x14ac:dyDescent="0.2">
      <c r="D1577" s="29"/>
      <c r="E1577" s="29"/>
      <c r="G1577" s="70"/>
      <c r="H1577" s="29"/>
      <c r="I1577" s="29"/>
      <c r="O1577" s="3"/>
      <c r="P1577" s="23"/>
      <c r="Q1577" s="23"/>
      <c r="R1577" s="29"/>
      <c r="S1577" s="29"/>
      <c r="T1577" s="29"/>
      <c r="U1577" s="70"/>
      <c r="V1577" s="29"/>
      <c r="W1577" s="29"/>
    </row>
    <row r="1578" spans="2:23" x14ac:dyDescent="0.2">
      <c r="D1578" s="29"/>
      <c r="E1578" s="29"/>
      <c r="G1578" s="70"/>
      <c r="H1578" s="29"/>
      <c r="I1578" s="29"/>
      <c r="O1578" s="3"/>
      <c r="P1578" s="23"/>
      <c r="Q1578" s="23"/>
      <c r="R1578" s="29"/>
      <c r="S1578" s="29"/>
      <c r="T1578" s="29"/>
      <c r="U1578" s="70"/>
      <c r="V1578" s="29"/>
      <c r="W1578" s="29"/>
    </row>
    <row r="1579" spans="2:23" x14ac:dyDescent="0.2">
      <c r="D1579" s="29"/>
      <c r="E1579" s="29"/>
      <c r="G1579" s="70"/>
      <c r="H1579" s="29"/>
      <c r="I1579" s="29"/>
      <c r="O1579" s="3"/>
      <c r="P1579" s="23"/>
      <c r="Q1579" s="23"/>
      <c r="R1579" s="29"/>
      <c r="S1579" s="29"/>
      <c r="T1579" s="29"/>
      <c r="U1579" s="70"/>
      <c r="V1579" s="29"/>
      <c r="W1579" s="29"/>
    </row>
    <row r="1580" spans="2:23" x14ac:dyDescent="0.2">
      <c r="D1580" s="29"/>
      <c r="E1580" s="29"/>
      <c r="G1580" s="70"/>
      <c r="H1580" s="29"/>
      <c r="I1580" s="29"/>
      <c r="O1580" s="3"/>
      <c r="P1580" s="23"/>
      <c r="Q1580" s="23"/>
      <c r="R1580" s="29"/>
      <c r="S1580" s="29"/>
      <c r="T1580" s="29"/>
      <c r="U1580" s="70"/>
      <c r="V1580" s="29"/>
      <c r="W1580" s="29"/>
    </row>
    <row r="1581" spans="2:23" x14ac:dyDescent="0.2">
      <c r="B1581" s="102"/>
      <c r="C1581" s="102"/>
      <c r="D1581" s="76"/>
      <c r="H1581" s="76"/>
      <c r="I1581" s="76"/>
      <c r="O1581" s="3"/>
      <c r="P1581" s="102"/>
      <c r="Q1581" s="102"/>
      <c r="R1581" s="76"/>
      <c r="S1581" s="76"/>
      <c r="T1581" s="29"/>
      <c r="U1581" s="71"/>
      <c r="V1581" s="76"/>
      <c r="W1581" s="76"/>
    </row>
    <row r="1582" spans="2:23" x14ac:dyDescent="0.2">
      <c r="D1582" s="29"/>
      <c r="E1582" s="29"/>
      <c r="G1582" s="70"/>
      <c r="H1582" s="29"/>
      <c r="I1582" s="29"/>
      <c r="O1582" s="3"/>
      <c r="P1582" s="23"/>
      <c r="Q1582" s="23"/>
      <c r="R1582" s="29"/>
      <c r="S1582" s="29"/>
      <c r="T1582" s="29"/>
      <c r="U1582" s="70"/>
      <c r="V1582" s="29"/>
      <c r="W1582" s="29"/>
    </row>
    <row r="1583" spans="2:23" x14ac:dyDescent="0.2">
      <c r="D1583" s="29"/>
      <c r="E1583" s="29"/>
      <c r="G1583" s="70"/>
      <c r="H1583" s="29"/>
      <c r="I1583" s="29"/>
      <c r="O1583" s="3"/>
      <c r="P1583" s="23"/>
      <c r="Q1583" s="23"/>
      <c r="R1583" s="29"/>
      <c r="S1583" s="29"/>
      <c r="T1583" s="29"/>
      <c r="U1583" s="70"/>
      <c r="V1583" s="29"/>
      <c r="W1583" s="29"/>
    </row>
    <row r="1584" spans="2:23" x14ac:dyDescent="0.2">
      <c r="D1584" s="29"/>
      <c r="E1584" s="29"/>
      <c r="G1584" s="70"/>
      <c r="H1584" s="29"/>
      <c r="I1584" s="29"/>
      <c r="O1584" s="3"/>
      <c r="P1584" s="23"/>
      <c r="Q1584" s="23"/>
      <c r="R1584" s="29"/>
      <c r="S1584" s="29"/>
      <c r="T1584" s="29"/>
      <c r="U1584" s="70"/>
      <c r="V1584" s="29"/>
      <c r="W1584" s="29"/>
    </row>
    <row r="1585" spans="2:23" x14ac:dyDescent="0.2">
      <c r="D1585" s="29"/>
      <c r="E1585" s="29"/>
      <c r="G1585" s="70"/>
      <c r="H1585" s="29"/>
      <c r="I1585" s="29"/>
      <c r="O1585" s="3"/>
      <c r="P1585" s="23"/>
      <c r="Q1585" s="23"/>
      <c r="R1585" s="29"/>
      <c r="S1585" s="29"/>
      <c r="T1585" s="29"/>
      <c r="U1585" s="70"/>
      <c r="V1585" s="29"/>
      <c r="W1585" s="29"/>
    </row>
    <row r="1586" spans="2:23" x14ac:dyDescent="0.2">
      <c r="D1586" s="29"/>
      <c r="E1586" s="29"/>
      <c r="G1586" s="70"/>
      <c r="H1586" s="29"/>
      <c r="I1586" s="29"/>
      <c r="O1586" s="3"/>
      <c r="P1586" s="23"/>
      <c r="Q1586" s="23"/>
      <c r="R1586" s="29"/>
      <c r="S1586" s="29"/>
      <c r="T1586" s="29"/>
      <c r="U1586" s="70"/>
      <c r="V1586" s="29"/>
      <c r="W1586" s="29"/>
    </row>
    <row r="1587" spans="2:23" x14ac:dyDescent="0.2">
      <c r="D1587" s="29"/>
      <c r="E1587" s="29"/>
      <c r="G1587" s="70"/>
      <c r="H1587" s="29"/>
      <c r="I1587" s="29"/>
      <c r="O1587" s="3"/>
      <c r="P1587" s="23"/>
      <c r="Q1587" s="23"/>
      <c r="R1587" s="29"/>
      <c r="S1587" s="29"/>
      <c r="T1587" s="29"/>
      <c r="U1587" s="70"/>
      <c r="V1587" s="29"/>
      <c r="W1587" s="29"/>
    </row>
    <row r="1588" spans="2:23" x14ac:dyDescent="0.2">
      <c r="D1588" s="29"/>
      <c r="E1588" s="29"/>
      <c r="G1588" s="70"/>
      <c r="H1588" s="29"/>
      <c r="I1588" s="29"/>
      <c r="O1588" s="3"/>
      <c r="P1588" s="23"/>
      <c r="Q1588" s="23"/>
      <c r="R1588" s="29"/>
      <c r="S1588" s="29"/>
      <c r="T1588" s="29"/>
      <c r="U1588" s="70"/>
      <c r="V1588" s="29"/>
      <c r="W1588" s="29"/>
    </row>
    <row r="1589" spans="2:23" x14ac:dyDescent="0.2">
      <c r="D1589" s="29"/>
      <c r="E1589" s="29"/>
      <c r="G1589" s="70"/>
      <c r="H1589" s="29"/>
      <c r="I1589" s="29"/>
      <c r="O1589" s="3"/>
      <c r="P1589" s="23"/>
      <c r="Q1589" s="23"/>
      <c r="R1589" s="29"/>
      <c r="S1589" s="29"/>
      <c r="T1589" s="29"/>
      <c r="U1589" s="70"/>
      <c r="V1589" s="29"/>
      <c r="W1589" s="29"/>
    </row>
    <row r="1590" spans="2:23" x14ac:dyDescent="0.2">
      <c r="D1590" s="29"/>
      <c r="E1590" s="29"/>
      <c r="G1590" s="70"/>
      <c r="H1590" s="29"/>
      <c r="I1590" s="29"/>
      <c r="O1590" s="3"/>
      <c r="P1590" s="23"/>
      <c r="Q1590" s="23"/>
      <c r="R1590" s="29"/>
      <c r="S1590" s="29"/>
      <c r="T1590" s="29"/>
      <c r="U1590" s="70"/>
      <c r="V1590" s="29"/>
      <c r="W1590" s="29"/>
    </row>
    <row r="1591" spans="2:23" x14ac:dyDescent="0.2">
      <c r="D1591" s="29"/>
      <c r="E1591" s="29"/>
      <c r="G1591" s="70"/>
      <c r="H1591" s="29"/>
      <c r="I1591" s="29"/>
      <c r="O1591" s="3"/>
      <c r="P1591" s="23"/>
      <c r="Q1591" s="23"/>
      <c r="R1591" s="29"/>
      <c r="S1591" s="29"/>
      <c r="T1591" s="29"/>
      <c r="U1591" s="70"/>
      <c r="V1591" s="29"/>
      <c r="W1591" s="29"/>
    </row>
    <row r="1592" spans="2:23" x14ac:dyDescent="0.2">
      <c r="D1592" s="29"/>
      <c r="E1592" s="29"/>
      <c r="G1592" s="70"/>
      <c r="H1592" s="29"/>
      <c r="I1592" s="29"/>
      <c r="O1592" s="3"/>
      <c r="P1592" s="23"/>
      <c r="Q1592" s="23"/>
      <c r="R1592" s="29"/>
      <c r="S1592" s="29"/>
      <c r="T1592" s="29"/>
      <c r="U1592" s="70"/>
      <c r="V1592" s="29"/>
      <c r="W1592" s="29"/>
    </row>
    <row r="1593" spans="2:23" x14ac:dyDescent="0.2">
      <c r="D1593" s="29"/>
      <c r="E1593" s="29"/>
      <c r="G1593" s="70"/>
      <c r="H1593" s="29"/>
      <c r="I1593" s="29"/>
      <c r="O1593" s="3"/>
      <c r="P1593" s="23"/>
      <c r="Q1593" s="23"/>
      <c r="R1593" s="29"/>
      <c r="S1593" s="29"/>
      <c r="T1593" s="29"/>
      <c r="U1593" s="70"/>
      <c r="V1593" s="29"/>
      <c r="W1593" s="29"/>
    </row>
    <row r="1594" spans="2:23" x14ac:dyDescent="0.2">
      <c r="D1594" s="29"/>
      <c r="E1594" s="29"/>
      <c r="H1594" s="29"/>
      <c r="I1594" s="29"/>
      <c r="O1594" s="3"/>
      <c r="P1594" s="23"/>
      <c r="Q1594" s="23"/>
      <c r="R1594" s="29"/>
      <c r="S1594" s="29"/>
      <c r="T1594" s="29"/>
      <c r="U1594" s="71"/>
      <c r="V1594" s="29"/>
      <c r="W1594" s="29"/>
    </row>
    <row r="1595" spans="2:23" x14ac:dyDescent="0.2">
      <c r="D1595" s="29"/>
      <c r="E1595" s="29"/>
      <c r="G1595" s="70"/>
      <c r="H1595" s="29"/>
      <c r="I1595" s="29"/>
      <c r="O1595" s="3"/>
      <c r="P1595" s="23"/>
      <c r="Q1595" s="23"/>
      <c r="R1595" s="29"/>
      <c r="S1595" s="29"/>
      <c r="T1595" s="29"/>
      <c r="U1595" s="70"/>
      <c r="V1595" s="29"/>
      <c r="W1595" s="29"/>
    </row>
    <row r="1596" spans="2:23" x14ac:dyDescent="0.2">
      <c r="D1596" s="29"/>
      <c r="E1596" s="29"/>
      <c r="G1596" s="70"/>
      <c r="H1596" s="29"/>
      <c r="I1596" s="29"/>
      <c r="O1596" s="3"/>
      <c r="P1596" s="23"/>
      <c r="Q1596" s="23"/>
      <c r="R1596" s="29"/>
      <c r="S1596" s="29"/>
      <c r="T1596" s="29"/>
      <c r="U1596" s="70"/>
      <c r="V1596" s="29"/>
      <c r="W1596" s="29"/>
    </row>
    <row r="1597" spans="2:23" x14ac:dyDescent="0.2">
      <c r="B1597" s="102"/>
      <c r="C1597" s="102"/>
      <c r="D1597" s="76"/>
      <c r="H1597" s="76"/>
      <c r="I1597" s="76"/>
      <c r="O1597" s="3"/>
      <c r="P1597" s="102"/>
      <c r="Q1597" s="102"/>
      <c r="R1597" s="76"/>
      <c r="S1597" s="76"/>
      <c r="T1597" s="29"/>
      <c r="U1597" s="71"/>
      <c r="V1597" s="76"/>
      <c r="W1597" s="76"/>
    </row>
    <row r="1598" spans="2:23" x14ac:dyDescent="0.2">
      <c r="D1598" s="29"/>
      <c r="E1598" s="29"/>
      <c r="G1598" s="70"/>
      <c r="H1598" s="29"/>
      <c r="I1598" s="29"/>
      <c r="O1598" s="3"/>
      <c r="P1598" s="23"/>
      <c r="Q1598" s="23"/>
      <c r="R1598" s="29"/>
      <c r="S1598" s="29"/>
      <c r="T1598" s="29"/>
      <c r="U1598" s="70"/>
      <c r="V1598" s="29"/>
      <c r="W1598" s="29"/>
    </row>
    <row r="1599" spans="2:23" x14ac:dyDescent="0.2">
      <c r="D1599" s="29"/>
      <c r="E1599" s="29"/>
      <c r="G1599" s="70"/>
      <c r="H1599" s="29"/>
      <c r="I1599" s="29"/>
      <c r="O1599" s="3"/>
      <c r="P1599" s="23"/>
      <c r="Q1599" s="23"/>
      <c r="R1599" s="29"/>
      <c r="S1599" s="29"/>
      <c r="T1599" s="29"/>
      <c r="U1599" s="70"/>
      <c r="V1599" s="29"/>
      <c r="W1599" s="29"/>
    </row>
    <row r="1600" spans="2:23" x14ac:dyDescent="0.2">
      <c r="D1600" s="29"/>
      <c r="E1600" s="29"/>
      <c r="H1600" s="29"/>
      <c r="I1600" s="29"/>
      <c r="O1600" s="3"/>
      <c r="P1600" s="23"/>
      <c r="Q1600" s="23"/>
      <c r="R1600" s="29"/>
      <c r="S1600" s="29"/>
      <c r="T1600" s="29"/>
      <c r="U1600" s="71"/>
      <c r="V1600" s="29"/>
      <c r="W1600" s="29"/>
    </row>
    <row r="1601" spans="4:23" x14ac:dyDescent="0.2">
      <c r="D1601" s="29"/>
      <c r="E1601" s="29"/>
      <c r="G1601" s="70"/>
      <c r="H1601" s="29"/>
      <c r="I1601" s="29"/>
      <c r="O1601" s="3"/>
      <c r="P1601" s="23"/>
      <c r="Q1601" s="23"/>
      <c r="R1601" s="29"/>
      <c r="S1601" s="29"/>
      <c r="T1601" s="29"/>
      <c r="U1601" s="70"/>
      <c r="V1601" s="29"/>
      <c r="W1601" s="29"/>
    </row>
    <row r="1602" spans="4:23" x14ac:dyDescent="0.2">
      <c r="D1602" s="29"/>
      <c r="E1602" s="29"/>
      <c r="G1602" s="70"/>
      <c r="H1602" s="29"/>
      <c r="I1602" s="29"/>
      <c r="O1602" s="3"/>
      <c r="P1602" s="23"/>
      <c r="Q1602" s="23"/>
      <c r="R1602" s="29"/>
      <c r="S1602" s="29"/>
      <c r="T1602" s="29"/>
      <c r="U1602" s="70"/>
      <c r="V1602" s="29"/>
      <c r="W1602" s="29"/>
    </row>
    <row r="1603" spans="4:23" x14ac:dyDescent="0.2">
      <c r="D1603" s="29"/>
      <c r="E1603" s="29"/>
      <c r="G1603" s="70"/>
      <c r="H1603" s="29"/>
      <c r="I1603" s="29"/>
      <c r="O1603" s="3"/>
      <c r="P1603" s="23"/>
      <c r="Q1603" s="23"/>
      <c r="R1603" s="29"/>
      <c r="S1603" s="29"/>
      <c r="T1603" s="29"/>
      <c r="U1603" s="70"/>
      <c r="V1603" s="29"/>
      <c r="W1603" s="29"/>
    </row>
    <row r="1604" spans="4:23" x14ac:dyDescent="0.2">
      <c r="D1604" s="29"/>
      <c r="E1604" s="29"/>
      <c r="H1604" s="29"/>
      <c r="I1604" s="29"/>
      <c r="O1604" s="3"/>
      <c r="P1604" s="23"/>
      <c r="Q1604" s="23"/>
      <c r="R1604" s="29"/>
      <c r="S1604" s="29"/>
      <c r="T1604" s="29"/>
      <c r="U1604" s="71"/>
      <c r="V1604" s="29"/>
      <c r="W1604" s="29"/>
    </row>
    <row r="1605" spans="4:23" x14ac:dyDescent="0.2">
      <c r="D1605" s="29"/>
      <c r="E1605" s="29"/>
      <c r="G1605" s="70"/>
      <c r="H1605" s="29"/>
      <c r="I1605" s="29"/>
      <c r="O1605" s="3"/>
      <c r="P1605" s="23"/>
      <c r="Q1605" s="23"/>
      <c r="R1605" s="29"/>
      <c r="S1605" s="29"/>
      <c r="T1605" s="29"/>
      <c r="U1605" s="70"/>
      <c r="V1605" s="29"/>
      <c r="W1605" s="29"/>
    </row>
    <row r="1606" spans="4:23" x14ac:dyDescent="0.2">
      <c r="D1606" s="29"/>
      <c r="E1606" s="29"/>
      <c r="G1606" s="70"/>
      <c r="H1606" s="29"/>
      <c r="I1606" s="29"/>
      <c r="O1606" s="3"/>
      <c r="P1606" s="23"/>
      <c r="Q1606" s="23"/>
      <c r="R1606" s="29"/>
      <c r="S1606" s="29"/>
      <c r="T1606" s="29"/>
      <c r="U1606" s="70"/>
      <c r="V1606" s="29"/>
      <c r="W1606" s="29"/>
    </row>
    <row r="1607" spans="4:23" x14ac:dyDescent="0.2">
      <c r="D1607" s="29"/>
      <c r="E1607" s="29"/>
      <c r="G1607" s="70"/>
      <c r="H1607" s="29"/>
      <c r="I1607" s="29"/>
      <c r="O1607" s="3"/>
      <c r="P1607" s="23"/>
      <c r="Q1607" s="23"/>
      <c r="R1607" s="29"/>
      <c r="S1607" s="29"/>
      <c r="T1607" s="29"/>
      <c r="U1607" s="70"/>
      <c r="V1607" s="29"/>
      <c r="W1607" s="29"/>
    </row>
    <row r="1608" spans="4:23" x14ac:dyDescent="0.2">
      <c r="D1608" s="29"/>
      <c r="E1608" s="29"/>
      <c r="G1608" s="70"/>
      <c r="H1608" s="29"/>
      <c r="I1608" s="29"/>
      <c r="O1608" s="3"/>
      <c r="P1608" s="23"/>
      <c r="Q1608" s="23"/>
      <c r="R1608" s="29"/>
      <c r="S1608" s="29"/>
      <c r="T1608" s="29"/>
      <c r="U1608" s="70"/>
      <c r="V1608" s="29"/>
      <c r="W1608" s="29"/>
    </row>
    <row r="1609" spans="4:23" x14ac:dyDescent="0.2">
      <c r="D1609" s="29"/>
      <c r="E1609" s="29"/>
      <c r="G1609" s="70"/>
      <c r="H1609" s="29"/>
      <c r="I1609" s="29"/>
      <c r="O1609" s="3"/>
      <c r="P1609" s="23"/>
      <c r="Q1609" s="23"/>
      <c r="R1609" s="29"/>
      <c r="S1609" s="29"/>
      <c r="T1609" s="29"/>
      <c r="U1609" s="70"/>
      <c r="V1609" s="29"/>
      <c r="W1609" s="29"/>
    </row>
    <row r="1610" spans="4:23" x14ac:dyDescent="0.2">
      <c r="D1610" s="29"/>
      <c r="E1610" s="29"/>
      <c r="H1610" s="29"/>
      <c r="I1610" s="29"/>
      <c r="O1610" s="3"/>
      <c r="P1610" s="23"/>
      <c r="Q1610" s="23"/>
      <c r="R1610" s="29"/>
      <c r="S1610" s="29"/>
      <c r="T1610" s="29"/>
      <c r="U1610" s="71"/>
      <c r="V1610" s="29"/>
      <c r="W1610" s="29"/>
    </row>
    <row r="1611" spans="4:23" x14ac:dyDescent="0.2">
      <c r="D1611" s="29"/>
      <c r="E1611" s="29"/>
      <c r="G1611" s="70"/>
      <c r="H1611" s="29"/>
      <c r="I1611" s="29"/>
      <c r="O1611" s="3"/>
      <c r="P1611" s="23"/>
      <c r="Q1611" s="23"/>
      <c r="R1611" s="29"/>
      <c r="S1611" s="29"/>
      <c r="T1611" s="29"/>
      <c r="U1611" s="70"/>
      <c r="V1611" s="29"/>
      <c r="W1611" s="29"/>
    </row>
    <row r="1612" spans="4:23" x14ac:dyDescent="0.2">
      <c r="D1612" s="29"/>
      <c r="E1612" s="29"/>
      <c r="G1612" s="70"/>
      <c r="H1612" s="29"/>
      <c r="I1612" s="29"/>
      <c r="O1612" s="3"/>
      <c r="P1612" s="23"/>
      <c r="Q1612" s="23"/>
      <c r="R1612" s="29"/>
      <c r="S1612" s="29"/>
      <c r="T1612" s="29"/>
      <c r="U1612" s="70"/>
      <c r="V1612" s="29"/>
      <c r="W1612" s="29"/>
    </row>
    <row r="1613" spans="4:23" x14ac:dyDescent="0.2">
      <c r="D1613" s="29"/>
      <c r="E1613" s="29"/>
      <c r="G1613" s="70"/>
      <c r="H1613" s="29"/>
      <c r="I1613" s="29"/>
      <c r="O1613" s="3"/>
      <c r="P1613" s="23"/>
      <c r="Q1613" s="23"/>
      <c r="R1613" s="29"/>
      <c r="S1613" s="29"/>
      <c r="T1613" s="29"/>
      <c r="U1613" s="70"/>
      <c r="V1613" s="29"/>
      <c r="W1613" s="29"/>
    </row>
    <row r="1614" spans="4:23" x14ac:dyDescent="0.2">
      <c r="D1614" s="29"/>
      <c r="E1614" s="29"/>
      <c r="G1614" s="70"/>
      <c r="H1614" s="29"/>
      <c r="I1614" s="29"/>
      <c r="O1614" s="3"/>
      <c r="P1614" s="23"/>
      <c r="Q1614" s="23"/>
      <c r="R1614" s="29"/>
      <c r="S1614" s="29"/>
      <c r="T1614" s="29"/>
      <c r="U1614" s="70"/>
      <c r="V1614" s="29"/>
      <c r="W1614" s="29"/>
    </row>
    <row r="1615" spans="4:23" x14ac:dyDescent="0.2">
      <c r="D1615" s="29"/>
      <c r="E1615" s="29"/>
      <c r="G1615" s="70"/>
      <c r="H1615" s="29"/>
      <c r="I1615" s="29"/>
      <c r="O1615" s="3"/>
      <c r="P1615" s="23"/>
      <c r="Q1615" s="23"/>
      <c r="R1615" s="29"/>
      <c r="S1615" s="29"/>
      <c r="T1615" s="29"/>
      <c r="U1615" s="70"/>
      <c r="V1615" s="29"/>
      <c r="W1615" s="29"/>
    </row>
    <row r="1616" spans="4:23" x14ac:dyDescent="0.2">
      <c r="D1616" s="29"/>
      <c r="E1616" s="29"/>
      <c r="G1616" s="70"/>
      <c r="H1616" s="29"/>
      <c r="I1616" s="29"/>
      <c r="O1616" s="3"/>
      <c r="P1616" s="23"/>
      <c r="Q1616" s="23"/>
      <c r="R1616" s="29"/>
      <c r="S1616" s="29"/>
      <c r="T1616" s="29"/>
      <c r="U1616" s="70"/>
      <c r="V1616" s="29"/>
      <c r="W1616" s="29"/>
    </row>
    <row r="1617" spans="2:23" x14ac:dyDescent="0.2">
      <c r="D1617" s="29"/>
      <c r="E1617" s="29"/>
      <c r="G1617" s="70"/>
      <c r="H1617" s="29"/>
      <c r="I1617" s="29"/>
      <c r="O1617" s="3"/>
      <c r="P1617" s="23"/>
      <c r="Q1617" s="23"/>
      <c r="R1617" s="29"/>
      <c r="S1617" s="29"/>
      <c r="T1617" s="29"/>
      <c r="U1617" s="70"/>
      <c r="V1617" s="29"/>
      <c r="W1617" s="29"/>
    </row>
    <row r="1618" spans="2:23" x14ac:dyDescent="0.2">
      <c r="D1618" s="29"/>
      <c r="E1618" s="29"/>
      <c r="H1618" s="29"/>
      <c r="I1618" s="29"/>
      <c r="O1618" s="3"/>
      <c r="P1618" s="23"/>
      <c r="Q1618" s="23"/>
      <c r="R1618" s="29"/>
      <c r="S1618" s="29"/>
      <c r="T1618" s="29"/>
      <c r="U1618" s="71"/>
      <c r="V1618" s="29"/>
      <c r="W1618" s="29"/>
    </row>
    <row r="1619" spans="2:23" x14ac:dyDescent="0.2">
      <c r="D1619" s="29"/>
      <c r="E1619" s="29"/>
      <c r="G1619" s="70"/>
      <c r="H1619" s="29"/>
      <c r="I1619" s="29"/>
      <c r="O1619" s="3"/>
      <c r="P1619" s="23"/>
      <c r="Q1619" s="23"/>
      <c r="R1619" s="29"/>
      <c r="S1619" s="29"/>
      <c r="T1619" s="29"/>
      <c r="U1619" s="70"/>
      <c r="V1619" s="29"/>
      <c r="W1619" s="29"/>
    </row>
    <row r="1620" spans="2:23" x14ac:dyDescent="0.2">
      <c r="D1620" s="29"/>
      <c r="E1620" s="29"/>
      <c r="G1620" s="70"/>
      <c r="H1620" s="29"/>
      <c r="I1620" s="29"/>
      <c r="O1620" s="3"/>
      <c r="P1620" s="23"/>
      <c r="Q1620" s="23"/>
      <c r="R1620" s="29"/>
      <c r="S1620" s="29"/>
      <c r="T1620" s="29"/>
      <c r="U1620" s="70"/>
      <c r="V1620" s="29"/>
      <c r="W1620" s="29"/>
    </row>
    <row r="1621" spans="2:23" x14ac:dyDescent="0.2">
      <c r="D1621" s="29"/>
      <c r="E1621" s="29"/>
      <c r="G1621" s="70"/>
      <c r="H1621" s="29"/>
      <c r="I1621" s="29"/>
      <c r="O1621" s="3"/>
      <c r="P1621" s="23"/>
      <c r="Q1621" s="23"/>
      <c r="R1621" s="29"/>
      <c r="S1621" s="29"/>
      <c r="T1621" s="29"/>
      <c r="U1621" s="70"/>
      <c r="V1621" s="29"/>
      <c r="W1621" s="29"/>
    </row>
    <row r="1622" spans="2:23" x14ac:dyDescent="0.2">
      <c r="B1622" s="102"/>
      <c r="C1622" s="102"/>
      <c r="D1622" s="76"/>
      <c r="G1622" s="70"/>
      <c r="H1622" s="76"/>
      <c r="I1622" s="76"/>
      <c r="O1622" s="3"/>
      <c r="P1622" s="102"/>
      <c r="Q1622" s="102"/>
      <c r="R1622" s="76"/>
      <c r="S1622" s="76"/>
      <c r="T1622" s="29"/>
      <c r="U1622" s="70"/>
      <c r="V1622" s="76"/>
      <c r="W1622" s="76"/>
    </row>
    <row r="1623" spans="2:23" x14ac:dyDescent="0.2">
      <c r="B1623" s="102"/>
      <c r="C1623" s="102"/>
      <c r="D1623" s="76"/>
      <c r="G1623" s="70"/>
      <c r="H1623" s="29"/>
      <c r="I1623" s="29"/>
      <c r="O1623" s="3"/>
      <c r="P1623" s="102"/>
      <c r="Q1623" s="102"/>
      <c r="R1623" s="76"/>
      <c r="S1623" s="76"/>
      <c r="T1623" s="29"/>
      <c r="U1623" s="70"/>
      <c r="V1623" s="29"/>
      <c r="W1623" s="29"/>
    </row>
    <row r="1624" spans="2:23" x14ac:dyDescent="0.2">
      <c r="D1624" s="29"/>
      <c r="E1624" s="29"/>
      <c r="G1624" s="70"/>
      <c r="H1624" s="29"/>
      <c r="I1624" s="29"/>
      <c r="O1624" s="3"/>
      <c r="P1624" s="23"/>
      <c r="Q1624" s="23"/>
      <c r="R1624" s="29"/>
      <c r="S1624" s="29"/>
      <c r="T1624" s="29"/>
      <c r="U1624" s="70"/>
      <c r="V1624" s="29"/>
      <c r="W1624" s="29"/>
    </row>
    <row r="1625" spans="2:23" x14ac:dyDescent="0.2">
      <c r="D1625" s="29"/>
      <c r="E1625" s="29"/>
      <c r="G1625" s="70"/>
      <c r="H1625" s="29"/>
      <c r="I1625" s="29"/>
      <c r="O1625" s="3"/>
      <c r="P1625" s="23"/>
      <c r="Q1625" s="23"/>
      <c r="R1625" s="29"/>
      <c r="S1625" s="29"/>
      <c r="T1625" s="29"/>
      <c r="U1625" s="70"/>
      <c r="V1625" s="29"/>
      <c r="W1625" s="29"/>
    </row>
    <row r="1626" spans="2:23" x14ac:dyDescent="0.2">
      <c r="D1626" s="29"/>
      <c r="E1626" s="29"/>
      <c r="G1626" s="70"/>
      <c r="H1626" s="29"/>
      <c r="I1626" s="29"/>
      <c r="O1626" s="3"/>
      <c r="P1626" s="23"/>
      <c r="Q1626" s="23"/>
      <c r="R1626" s="29"/>
      <c r="S1626" s="29"/>
      <c r="T1626" s="29"/>
      <c r="U1626" s="70"/>
      <c r="V1626" s="29"/>
      <c r="W1626" s="29"/>
    </row>
    <row r="1627" spans="2:23" x14ac:dyDescent="0.2">
      <c r="D1627" s="29"/>
      <c r="E1627" s="29"/>
      <c r="G1627" s="70"/>
      <c r="H1627" s="29"/>
      <c r="I1627" s="29"/>
      <c r="O1627" s="3"/>
      <c r="P1627" s="23"/>
      <c r="Q1627" s="23"/>
      <c r="R1627" s="29"/>
      <c r="S1627" s="29"/>
      <c r="T1627" s="29"/>
      <c r="U1627" s="70"/>
      <c r="V1627" s="29"/>
      <c r="W1627" s="29"/>
    </row>
    <row r="1628" spans="2:23" x14ac:dyDescent="0.2">
      <c r="D1628" s="76"/>
      <c r="G1628" s="70"/>
      <c r="H1628" s="76"/>
      <c r="I1628" s="76"/>
      <c r="O1628" s="3"/>
      <c r="P1628" s="23"/>
      <c r="Q1628" s="23"/>
      <c r="R1628" s="76"/>
      <c r="S1628" s="76"/>
      <c r="T1628" s="29"/>
      <c r="U1628" s="70"/>
      <c r="V1628" s="76"/>
      <c r="W1628" s="76"/>
    </row>
    <row r="1629" spans="2:23" x14ac:dyDescent="0.2">
      <c r="D1629" s="29"/>
      <c r="E1629" s="29"/>
      <c r="G1629" s="70"/>
      <c r="H1629" s="29"/>
      <c r="I1629" s="29"/>
      <c r="O1629" s="3"/>
      <c r="P1629" s="23"/>
      <c r="Q1629" s="23"/>
      <c r="R1629" s="29"/>
      <c r="S1629" s="29"/>
      <c r="T1629" s="29"/>
      <c r="U1629" s="70"/>
      <c r="V1629" s="29"/>
      <c r="W1629" s="29"/>
    </row>
    <row r="1630" spans="2:23" x14ac:dyDescent="0.2">
      <c r="D1630" s="29"/>
      <c r="E1630" s="29"/>
      <c r="G1630" s="70"/>
      <c r="H1630" s="29"/>
      <c r="I1630" s="29"/>
      <c r="O1630" s="3"/>
      <c r="P1630" s="23"/>
      <c r="Q1630" s="23"/>
      <c r="R1630" s="29"/>
      <c r="S1630" s="29"/>
      <c r="T1630" s="29"/>
      <c r="U1630" s="70"/>
      <c r="V1630" s="29"/>
      <c r="W1630" s="29"/>
    </row>
    <row r="1631" spans="2:23" x14ac:dyDescent="0.2">
      <c r="D1631" s="29"/>
      <c r="E1631" s="29"/>
      <c r="G1631" s="70"/>
      <c r="H1631" s="29"/>
      <c r="I1631" s="29"/>
      <c r="O1631" s="3"/>
      <c r="P1631" s="23"/>
      <c r="Q1631" s="23"/>
      <c r="R1631" s="29"/>
      <c r="S1631" s="29"/>
      <c r="T1631" s="29"/>
      <c r="U1631" s="70"/>
      <c r="V1631" s="29"/>
      <c r="W1631" s="29"/>
    </row>
    <row r="1632" spans="2:23" x14ac:dyDescent="0.2">
      <c r="D1632" s="29"/>
      <c r="E1632" s="29"/>
      <c r="G1632" s="70"/>
      <c r="H1632" s="29"/>
      <c r="I1632" s="29"/>
      <c r="O1632" s="3"/>
      <c r="P1632" s="23"/>
      <c r="Q1632" s="23"/>
      <c r="R1632" s="29"/>
      <c r="S1632" s="29"/>
      <c r="T1632" s="29"/>
      <c r="U1632" s="70"/>
      <c r="V1632" s="29"/>
      <c r="W1632" s="29"/>
    </row>
    <row r="1633" spans="2:23" x14ac:dyDescent="0.2">
      <c r="D1633" s="29"/>
      <c r="E1633" s="29"/>
      <c r="G1633" s="70"/>
      <c r="H1633" s="29"/>
      <c r="I1633" s="29"/>
      <c r="O1633" s="3"/>
      <c r="P1633" s="23"/>
      <c r="Q1633" s="23"/>
      <c r="R1633" s="29"/>
      <c r="S1633" s="29"/>
      <c r="T1633" s="29"/>
      <c r="U1633" s="70"/>
      <c r="V1633" s="29"/>
      <c r="W1633" s="29"/>
    </row>
    <row r="1634" spans="2:23" x14ac:dyDescent="0.2">
      <c r="D1634" s="29"/>
      <c r="E1634" s="29"/>
      <c r="G1634" s="70"/>
      <c r="H1634" s="29"/>
      <c r="I1634" s="29"/>
      <c r="O1634" s="3"/>
      <c r="P1634" s="23"/>
      <c r="Q1634" s="23"/>
      <c r="R1634" s="29"/>
      <c r="S1634" s="29"/>
      <c r="T1634" s="29"/>
      <c r="U1634" s="70"/>
      <c r="V1634" s="29"/>
      <c r="W1634" s="29"/>
    </row>
    <row r="1635" spans="2:23" x14ac:dyDescent="0.2">
      <c r="B1635" s="102"/>
      <c r="C1635" s="102"/>
      <c r="D1635" s="76"/>
      <c r="G1635" s="70"/>
      <c r="H1635" s="29"/>
      <c r="I1635" s="29"/>
      <c r="O1635" s="3"/>
      <c r="P1635" s="102"/>
      <c r="Q1635" s="102"/>
      <c r="R1635" s="76"/>
      <c r="S1635" s="76"/>
      <c r="T1635" s="29"/>
      <c r="U1635" s="70"/>
      <c r="V1635" s="29"/>
      <c r="W1635" s="29"/>
    </row>
    <row r="1636" spans="2:23" x14ac:dyDescent="0.2">
      <c r="B1636" s="102"/>
      <c r="C1636" s="102"/>
      <c r="D1636" s="75"/>
      <c r="F1636" s="73"/>
      <c r="G1636" s="74"/>
      <c r="H1636" s="76"/>
      <c r="I1636" s="76"/>
      <c r="O1636" s="3"/>
      <c r="P1636" s="102"/>
      <c r="Q1636" s="102"/>
      <c r="R1636" s="75"/>
      <c r="S1636" s="76"/>
      <c r="T1636" s="73"/>
      <c r="U1636" s="74"/>
      <c r="V1636" s="76"/>
      <c r="W1636" s="76"/>
    </row>
    <row r="1637" spans="2:23" x14ac:dyDescent="0.2">
      <c r="B1637" s="102"/>
      <c r="C1637" s="102"/>
      <c r="D1637" s="76"/>
      <c r="G1637" s="70"/>
      <c r="H1637" s="76"/>
      <c r="I1637" s="76"/>
      <c r="O1637" s="3"/>
      <c r="P1637" s="102"/>
      <c r="Q1637" s="102"/>
      <c r="R1637" s="76"/>
      <c r="S1637" s="76"/>
      <c r="T1637" s="29"/>
      <c r="U1637" s="70"/>
      <c r="V1637" s="76"/>
      <c r="W1637" s="76"/>
    </row>
    <row r="1638" spans="2:23" x14ac:dyDescent="0.2">
      <c r="D1638" s="29"/>
      <c r="E1638" s="29"/>
      <c r="G1638" s="70"/>
      <c r="H1638" s="29"/>
      <c r="I1638" s="29"/>
      <c r="O1638" s="3"/>
      <c r="P1638" s="23"/>
      <c r="Q1638" s="23"/>
      <c r="R1638" s="29"/>
      <c r="S1638" s="29"/>
      <c r="T1638" s="29"/>
      <c r="U1638" s="70"/>
      <c r="V1638" s="29"/>
      <c r="W1638" s="29"/>
    </row>
    <row r="1639" spans="2:23" x14ac:dyDescent="0.2">
      <c r="D1639" s="29"/>
      <c r="E1639" s="29"/>
      <c r="G1639" s="70"/>
      <c r="H1639" s="29"/>
      <c r="I1639" s="29"/>
      <c r="O1639" s="3"/>
      <c r="P1639" s="23"/>
      <c r="Q1639" s="23"/>
      <c r="R1639" s="29"/>
      <c r="S1639" s="29"/>
      <c r="T1639" s="29"/>
      <c r="U1639" s="70"/>
      <c r="V1639" s="29"/>
      <c r="W1639" s="29"/>
    </row>
    <row r="1640" spans="2:23" x14ac:dyDescent="0.2">
      <c r="D1640" s="29"/>
      <c r="E1640" s="29"/>
      <c r="G1640" s="70"/>
      <c r="H1640" s="29"/>
      <c r="I1640" s="29"/>
      <c r="O1640" s="3"/>
      <c r="P1640" s="23"/>
      <c r="Q1640" s="23"/>
      <c r="R1640" s="29"/>
      <c r="S1640" s="29"/>
      <c r="T1640" s="29"/>
      <c r="U1640" s="70"/>
      <c r="V1640" s="29"/>
      <c r="W1640" s="29"/>
    </row>
    <row r="1641" spans="2:23" x14ac:dyDescent="0.2">
      <c r="D1641" s="29"/>
      <c r="E1641" s="29"/>
      <c r="G1641" s="70"/>
      <c r="H1641" s="29"/>
      <c r="I1641" s="29"/>
      <c r="O1641" s="3"/>
      <c r="P1641" s="23"/>
      <c r="Q1641" s="23"/>
      <c r="R1641" s="29"/>
      <c r="S1641" s="29"/>
      <c r="T1641" s="29"/>
      <c r="U1641" s="70"/>
      <c r="V1641" s="29"/>
      <c r="W1641" s="29"/>
    </row>
    <row r="1642" spans="2:23" x14ac:dyDescent="0.2">
      <c r="D1642" s="29"/>
      <c r="E1642" s="29"/>
      <c r="H1642" s="29"/>
      <c r="I1642" s="29"/>
      <c r="O1642" s="3"/>
      <c r="P1642" s="23"/>
      <c r="Q1642" s="23"/>
      <c r="R1642" s="29"/>
      <c r="S1642" s="29"/>
      <c r="T1642" s="29"/>
      <c r="U1642" s="71"/>
      <c r="V1642" s="29"/>
      <c r="W1642" s="29"/>
    </row>
    <row r="1643" spans="2:23" x14ac:dyDescent="0.2">
      <c r="D1643" s="29"/>
      <c r="E1643" s="29"/>
      <c r="G1643" s="70"/>
      <c r="H1643" s="29"/>
      <c r="I1643" s="29"/>
      <c r="O1643" s="3"/>
      <c r="P1643" s="23"/>
      <c r="Q1643" s="23"/>
      <c r="R1643" s="29"/>
      <c r="S1643" s="29"/>
      <c r="T1643" s="29"/>
      <c r="U1643" s="70"/>
      <c r="V1643" s="29"/>
      <c r="W1643" s="29"/>
    </row>
    <row r="1644" spans="2:23" x14ac:dyDescent="0.2">
      <c r="D1644" s="29"/>
      <c r="E1644" s="29"/>
      <c r="G1644" s="70"/>
      <c r="H1644" s="29"/>
      <c r="I1644" s="29"/>
      <c r="O1644" s="3"/>
      <c r="P1644" s="23"/>
      <c r="Q1644" s="23"/>
      <c r="R1644" s="29"/>
      <c r="S1644" s="29"/>
      <c r="T1644" s="29"/>
      <c r="U1644" s="70"/>
      <c r="V1644" s="29"/>
      <c r="W1644" s="29"/>
    </row>
    <row r="1645" spans="2:23" x14ac:dyDescent="0.2">
      <c r="D1645" s="29"/>
      <c r="E1645" s="29"/>
      <c r="G1645" s="70"/>
      <c r="H1645" s="29"/>
      <c r="I1645" s="29"/>
      <c r="O1645" s="3"/>
      <c r="P1645" s="23"/>
      <c r="Q1645" s="23"/>
      <c r="R1645" s="29"/>
      <c r="S1645" s="29"/>
      <c r="T1645" s="29"/>
      <c r="U1645" s="70"/>
      <c r="V1645" s="29"/>
      <c r="W1645" s="29"/>
    </row>
    <row r="1646" spans="2:23" x14ac:dyDescent="0.2">
      <c r="D1646" s="29"/>
      <c r="E1646" s="29"/>
      <c r="H1646" s="29"/>
      <c r="I1646" s="29"/>
      <c r="O1646" s="3"/>
      <c r="P1646" s="23"/>
      <c r="Q1646" s="23"/>
      <c r="R1646" s="29"/>
      <c r="S1646" s="29"/>
      <c r="T1646" s="29"/>
      <c r="U1646" s="71"/>
      <c r="V1646" s="29"/>
      <c r="W1646" s="29"/>
    </row>
    <row r="1647" spans="2:23" x14ac:dyDescent="0.2">
      <c r="D1647" s="29"/>
      <c r="E1647" s="29"/>
      <c r="G1647" s="70"/>
      <c r="H1647" s="29"/>
      <c r="I1647" s="29"/>
      <c r="O1647" s="3"/>
      <c r="P1647" s="23"/>
      <c r="Q1647" s="23"/>
      <c r="R1647" s="29"/>
      <c r="S1647" s="29"/>
      <c r="T1647" s="29"/>
      <c r="U1647" s="70"/>
      <c r="V1647" s="29"/>
      <c r="W1647" s="29"/>
    </row>
    <row r="1648" spans="2:23" x14ac:dyDescent="0.2">
      <c r="D1648" s="29"/>
      <c r="E1648" s="29"/>
      <c r="G1648" s="70"/>
      <c r="H1648" s="29"/>
      <c r="I1648" s="29"/>
      <c r="O1648" s="3"/>
      <c r="P1648" s="23"/>
      <c r="Q1648" s="23"/>
      <c r="R1648" s="29"/>
      <c r="S1648" s="29"/>
      <c r="T1648" s="29"/>
      <c r="U1648" s="70"/>
      <c r="V1648" s="29"/>
      <c r="W1648" s="29"/>
    </row>
    <row r="1649" spans="2:23" x14ac:dyDescent="0.2">
      <c r="D1649" s="76"/>
      <c r="G1649" s="70"/>
      <c r="H1649" s="76"/>
      <c r="I1649" s="76"/>
      <c r="O1649" s="3"/>
      <c r="P1649" s="23"/>
      <c r="Q1649" s="23"/>
      <c r="R1649" s="76"/>
      <c r="S1649" s="76"/>
      <c r="T1649" s="29"/>
      <c r="U1649" s="70"/>
      <c r="V1649" s="76"/>
      <c r="W1649" s="76"/>
    </row>
    <row r="1650" spans="2:23" x14ac:dyDescent="0.2">
      <c r="D1650" s="29"/>
      <c r="E1650" s="29"/>
      <c r="G1650" s="70"/>
      <c r="H1650" s="29"/>
      <c r="I1650" s="29"/>
      <c r="O1650" s="3"/>
      <c r="P1650" s="23"/>
      <c r="Q1650" s="23"/>
      <c r="R1650" s="29"/>
      <c r="S1650" s="29"/>
      <c r="T1650" s="29"/>
      <c r="U1650" s="70"/>
      <c r="V1650" s="29"/>
      <c r="W1650" s="29"/>
    </row>
    <row r="1651" spans="2:23" x14ac:dyDescent="0.2">
      <c r="B1651" s="102"/>
      <c r="C1651" s="102"/>
      <c r="D1651" s="75"/>
      <c r="F1651" s="73"/>
      <c r="G1651" s="74"/>
      <c r="H1651" s="76"/>
      <c r="I1651" s="76"/>
      <c r="O1651" s="3"/>
      <c r="P1651" s="102"/>
      <c r="Q1651" s="102"/>
      <c r="R1651" s="75"/>
      <c r="S1651" s="76"/>
      <c r="T1651" s="73"/>
      <c r="U1651" s="74"/>
      <c r="V1651" s="76"/>
      <c r="W1651" s="76"/>
    </row>
    <row r="1652" spans="2:23" x14ac:dyDescent="0.2">
      <c r="D1652" s="29"/>
      <c r="E1652" s="29"/>
      <c r="G1652" s="70"/>
      <c r="H1652" s="29"/>
      <c r="I1652" s="29"/>
      <c r="O1652" s="3"/>
      <c r="P1652" s="23"/>
      <c r="Q1652" s="23"/>
      <c r="R1652" s="29"/>
      <c r="S1652" s="29"/>
      <c r="T1652" s="29"/>
      <c r="U1652" s="70"/>
      <c r="V1652" s="29"/>
      <c r="W1652" s="29"/>
    </row>
    <row r="1653" spans="2:23" x14ac:dyDescent="0.2">
      <c r="D1653" s="29"/>
      <c r="E1653" s="29"/>
      <c r="G1653" s="70"/>
      <c r="H1653" s="29"/>
      <c r="I1653" s="29"/>
      <c r="O1653" s="3"/>
      <c r="P1653" s="23"/>
      <c r="Q1653" s="23"/>
      <c r="R1653" s="29"/>
      <c r="S1653" s="29"/>
      <c r="T1653" s="29"/>
      <c r="U1653" s="70"/>
      <c r="V1653" s="29"/>
      <c r="W1653" s="29"/>
    </row>
    <row r="1654" spans="2:23" x14ac:dyDescent="0.2">
      <c r="D1654" s="29"/>
      <c r="E1654" s="29"/>
      <c r="G1654" s="70"/>
      <c r="H1654" s="29"/>
      <c r="I1654" s="29"/>
      <c r="O1654" s="3"/>
      <c r="P1654" s="23"/>
      <c r="Q1654" s="23"/>
      <c r="R1654" s="29"/>
      <c r="S1654" s="29"/>
      <c r="T1654" s="29"/>
      <c r="U1654" s="70"/>
      <c r="V1654" s="29"/>
      <c r="W1654" s="29"/>
    </row>
    <row r="1655" spans="2:23" x14ac:dyDescent="0.2">
      <c r="D1655" s="29"/>
      <c r="E1655" s="29"/>
      <c r="G1655" s="70"/>
      <c r="H1655" s="76"/>
      <c r="I1655" s="29"/>
      <c r="O1655" s="3"/>
      <c r="P1655" s="23"/>
      <c r="Q1655" s="23"/>
      <c r="R1655" s="29"/>
      <c r="S1655" s="29"/>
      <c r="T1655" s="29"/>
      <c r="U1655" s="70"/>
      <c r="V1655" s="76"/>
      <c r="W1655" s="29"/>
    </row>
    <row r="1656" spans="2:23" x14ac:dyDescent="0.2">
      <c r="B1656" s="102"/>
      <c r="C1656" s="102"/>
      <c r="D1656" s="76"/>
      <c r="H1656" s="76"/>
      <c r="I1656" s="76"/>
      <c r="O1656" s="3"/>
      <c r="P1656" s="102"/>
      <c r="Q1656" s="102"/>
      <c r="R1656" s="76"/>
      <c r="S1656" s="76"/>
      <c r="T1656" s="29"/>
      <c r="U1656" s="71"/>
      <c r="V1656" s="76"/>
      <c r="W1656" s="76"/>
    </row>
    <row r="1657" spans="2:23" x14ac:dyDescent="0.2">
      <c r="D1657" s="29"/>
      <c r="E1657" s="29"/>
      <c r="G1657" s="70"/>
      <c r="H1657" s="29"/>
      <c r="I1657" s="29"/>
      <c r="O1657" s="3"/>
      <c r="P1657" s="23"/>
      <c r="Q1657" s="23"/>
      <c r="R1657" s="29"/>
      <c r="S1657" s="29"/>
      <c r="T1657" s="29"/>
      <c r="U1657" s="70"/>
      <c r="V1657" s="29"/>
      <c r="W1657" s="29"/>
    </row>
    <row r="1658" spans="2:23" x14ac:dyDescent="0.2">
      <c r="D1658" s="29"/>
      <c r="E1658" s="29"/>
      <c r="G1658" s="70"/>
      <c r="H1658" s="29"/>
      <c r="I1658" s="29"/>
      <c r="O1658" s="3"/>
      <c r="P1658" s="23"/>
      <c r="Q1658" s="23"/>
      <c r="R1658" s="29"/>
      <c r="S1658" s="29"/>
      <c r="T1658" s="29"/>
      <c r="U1658" s="70"/>
      <c r="V1658" s="29"/>
      <c r="W1658" s="29"/>
    </row>
    <row r="1659" spans="2:23" x14ac:dyDescent="0.2">
      <c r="D1659" s="29"/>
      <c r="E1659" s="29"/>
      <c r="G1659" s="70"/>
      <c r="H1659" s="29"/>
      <c r="I1659" s="29"/>
      <c r="O1659" s="3"/>
      <c r="P1659" s="23"/>
      <c r="Q1659" s="23"/>
      <c r="R1659" s="29"/>
      <c r="S1659" s="29"/>
      <c r="T1659" s="29"/>
      <c r="U1659" s="70"/>
      <c r="V1659" s="29"/>
      <c r="W1659" s="29"/>
    </row>
    <row r="1660" spans="2:23" x14ac:dyDescent="0.2">
      <c r="B1660" s="102"/>
      <c r="C1660" s="102"/>
      <c r="D1660" s="76"/>
      <c r="G1660" s="70"/>
      <c r="H1660" s="76"/>
      <c r="I1660" s="76"/>
      <c r="O1660" s="3"/>
      <c r="P1660" s="102"/>
      <c r="Q1660" s="102"/>
      <c r="R1660" s="76"/>
      <c r="S1660" s="76"/>
      <c r="T1660" s="29"/>
      <c r="U1660" s="70"/>
      <c r="V1660" s="76"/>
      <c r="W1660" s="76"/>
    </row>
    <row r="1661" spans="2:23" x14ac:dyDescent="0.2">
      <c r="D1661" s="76"/>
      <c r="G1661" s="70"/>
      <c r="H1661" s="76"/>
      <c r="I1661" s="76"/>
      <c r="O1661" s="3"/>
      <c r="P1661" s="23"/>
      <c r="Q1661" s="23"/>
      <c r="R1661" s="76"/>
      <c r="S1661" s="76"/>
      <c r="T1661" s="29"/>
      <c r="U1661" s="70"/>
      <c r="V1661" s="76"/>
      <c r="W1661" s="76"/>
    </row>
    <row r="1662" spans="2:23" x14ac:dyDescent="0.2">
      <c r="D1662" s="29"/>
      <c r="E1662" s="29"/>
      <c r="G1662" s="70"/>
      <c r="H1662" s="29"/>
      <c r="I1662" s="29"/>
      <c r="O1662" s="3"/>
      <c r="P1662" s="23"/>
      <c r="Q1662" s="23"/>
      <c r="R1662" s="29"/>
      <c r="S1662" s="29"/>
      <c r="T1662" s="29"/>
      <c r="U1662" s="70"/>
      <c r="V1662" s="29"/>
      <c r="W1662" s="29"/>
    </row>
    <row r="1663" spans="2:23" x14ac:dyDescent="0.2">
      <c r="D1663" s="29"/>
      <c r="E1663" s="29"/>
      <c r="G1663" s="70"/>
      <c r="H1663" s="29"/>
      <c r="I1663" s="29"/>
      <c r="O1663" s="3"/>
      <c r="P1663" s="23"/>
      <c r="Q1663" s="23"/>
      <c r="R1663" s="29"/>
      <c r="S1663" s="29"/>
      <c r="T1663" s="29"/>
      <c r="U1663" s="70"/>
      <c r="V1663" s="29"/>
      <c r="W1663" s="29"/>
    </row>
    <row r="1664" spans="2:23" x14ac:dyDescent="0.2">
      <c r="D1664" s="29"/>
      <c r="E1664" s="29"/>
      <c r="G1664" s="70"/>
      <c r="H1664" s="29"/>
      <c r="I1664" s="29"/>
      <c r="O1664" s="3"/>
      <c r="P1664" s="23"/>
      <c r="Q1664" s="23"/>
      <c r="R1664" s="29"/>
      <c r="S1664" s="29"/>
      <c r="T1664" s="29"/>
      <c r="U1664" s="70"/>
      <c r="V1664" s="29"/>
      <c r="W1664" s="29"/>
    </row>
    <row r="1665" spans="2:23" x14ac:dyDescent="0.2">
      <c r="D1665" s="29"/>
      <c r="E1665" s="29"/>
      <c r="G1665" s="70"/>
      <c r="H1665" s="29"/>
      <c r="I1665" s="29"/>
      <c r="O1665" s="3"/>
      <c r="P1665" s="23"/>
      <c r="Q1665" s="23"/>
      <c r="R1665" s="29"/>
      <c r="S1665" s="29"/>
      <c r="T1665" s="29"/>
      <c r="U1665" s="70"/>
      <c r="V1665" s="29"/>
      <c r="W1665" s="29"/>
    </row>
    <row r="1666" spans="2:23" x14ac:dyDescent="0.2">
      <c r="D1666" s="29"/>
      <c r="E1666" s="29"/>
      <c r="G1666" s="70"/>
      <c r="H1666" s="29"/>
      <c r="I1666" s="29"/>
      <c r="O1666" s="3"/>
      <c r="P1666" s="23"/>
      <c r="Q1666" s="23"/>
      <c r="R1666" s="29"/>
      <c r="S1666" s="29"/>
      <c r="T1666" s="29"/>
      <c r="U1666" s="70"/>
      <c r="V1666" s="29"/>
      <c r="W1666" s="29"/>
    </row>
    <row r="1667" spans="2:23" x14ac:dyDescent="0.2">
      <c r="D1667" s="29"/>
      <c r="E1667" s="29"/>
      <c r="G1667" s="70"/>
      <c r="H1667" s="29"/>
      <c r="I1667" s="29"/>
      <c r="O1667" s="3"/>
      <c r="P1667" s="23"/>
      <c r="Q1667" s="23"/>
      <c r="R1667" s="29"/>
      <c r="S1667" s="29"/>
      <c r="T1667" s="29"/>
      <c r="U1667" s="70"/>
      <c r="V1667" s="29"/>
      <c r="W1667" s="29"/>
    </row>
    <row r="1668" spans="2:23" x14ac:dyDescent="0.2">
      <c r="D1668" s="29"/>
      <c r="E1668" s="29"/>
      <c r="H1668" s="29"/>
      <c r="I1668" s="29"/>
      <c r="O1668" s="3"/>
      <c r="P1668" s="23"/>
      <c r="Q1668" s="23"/>
      <c r="R1668" s="29"/>
      <c r="S1668" s="29"/>
      <c r="T1668" s="29"/>
      <c r="U1668" s="71"/>
      <c r="V1668" s="29"/>
      <c r="W1668" s="29"/>
    </row>
    <row r="1669" spans="2:23" x14ac:dyDescent="0.2">
      <c r="D1669" s="29"/>
      <c r="E1669" s="29"/>
      <c r="G1669" s="70"/>
      <c r="H1669" s="29"/>
      <c r="I1669" s="29"/>
      <c r="O1669" s="3"/>
      <c r="P1669" s="23"/>
      <c r="Q1669" s="23"/>
      <c r="R1669" s="29"/>
      <c r="S1669" s="29"/>
      <c r="T1669" s="29"/>
      <c r="U1669" s="70"/>
      <c r="V1669" s="29"/>
      <c r="W1669" s="29"/>
    </row>
    <row r="1670" spans="2:23" x14ac:dyDescent="0.2">
      <c r="B1670" s="102"/>
      <c r="C1670" s="102"/>
      <c r="D1670" s="77"/>
      <c r="E1670" s="75"/>
      <c r="G1670" s="70"/>
      <c r="H1670" s="29"/>
      <c r="I1670" s="29"/>
      <c r="O1670" s="3"/>
      <c r="P1670" s="102"/>
      <c r="Q1670" s="102"/>
      <c r="R1670" s="77"/>
      <c r="S1670" s="75"/>
      <c r="T1670" s="29"/>
      <c r="U1670" s="70"/>
      <c r="V1670" s="29"/>
      <c r="W1670" s="29"/>
    </row>
    <row r="1671" spans="2:23" x14ac:dyDescent="0.2">
      <c r="D1671" s="29"/>
      <c r="E1671" s="29"/>
      <c r="G1671" s="70"/>
      <c r="H1671" s="29"/>
      <c r="I1671" s="29"/>
      <c r="O1671" s="3"/>
      <c r="P1671" s="23"/>
      <c r="Q1671" s="23"/>
      <c r="R1671" s="29"/>
      <c r="S1671" s="29"/>
      <c r="T1671" s="29"/>
      <c r="U1671" s="70"/>
      <c r="V1671" s="29"/>
      <c r="W1671" s="29"/>
    </row>
    <row r="1672" spans="2:23" x14ac:dyDescent="0.2">
      <c r="D1672" s="29"/>
      <c r="E1672" s="29"/>
      <c r="G1672" s="70"/>
      <c r="H1672" s="29"/>
      <c r="I1672" s="29"/>
      <c r="O1672" s="3"/>
      <c r="P1672" s="23"/>
      <c r="Q1672" s="23"/>
      <c r="R1672" s="29"/>
      <c r="S1672" s="29"/>
      <c r="T1672" s="29"/>
      <c r="U1672" s="70"/>
      <c r="V1672" s="29"/>
      <c r="W1672" s="29"/>
    </row>
    <row r="1673" spans="2:23" x14ac:dyDescent="0.2">
      <c r="D1673" s="29"/>
      <c r="E1673" s="29"/>
      <c r="G1673" s="70"/>
      <c r="H1673" s="29"/>
      <c r="I1673" s="29"/>
      <c r="O1673" s="3"/>
      <c r="P1673" s="23"/>
      <c r="Q1673" s="23"/>
      <c r="R1673" s="29"/>
      <c r="S1673" s="29"/>
      <c r="T1673" s="29"/>
      <c r="U1673" s="70"/>
      <c r="V1673" s="29"/>
      <c r="W1673" s="29"/>
    </row>
    <row r="1674" spans="2:23" x14ac:dyDescent="0.2">
      <c r="B1674" s="102"/>
      <c r="C1674" s="102"/>
      <c r="D1674" s="77"/>
      <c r="E1674" s="75"/>
      <c r="G1674" s="70"/>
      <c r="H1674" s="29"/>
      <c r="I1674" s="29"/>
      <c r="O1674" s="3"/>
      <c r="P1674" s="102"/>
      <c r="Q1674" s="102"/>
      <c r="R1674" s="77"/>
      <c r="S1674" s="75"/>
      <c r="T1674" s="29"/>
      <c r="U1674" s="70"/>
      <c r="V1674" s="29"/>
      <c r="W1674" s="29"/>
    </row>
    <row r="1675" spans="2:23" x14ac:dyDescent="0.2">
      <c r="D1675" s="29"/>
      <c r="E1675" s="29"/>
      <c r="G1675" s="70"/>
      <c r="H1675" s="29"/>
      <c r="I1675" s="29"/>
      <c r="O1675" s="3"/>
      <c r="P1675" s="23"/>
      <c r="Q1675" s="23"/>
      <c r="R1675" s="29"/>
      <c r="S1675" s="29"/>
      <c r="T1675" s="29"/>
      <c r="U1675" s="70"/>
      <c r="V1675" s="29"/>
      <c r="W1675" s="29"/>
    </row>
    <row r="1676" spans="2:23" x14ac:dyDescent="0.2">
      <c r="D1676" s="29"/>
      <c r="E1676" s="29"/>
      <c r="G1676" s="70"/>
      <c r="H1676" s="29"/>
      <c r="I1676" s="29"/>
      <c r="O1676" s="3"/>
      <c r="P1676" s="23"/>
      <c r="Q1676" s="23"/>
      <c r="R1676" s="29"/>
      <c r="S1676" s="29"/>
      <c r="T1676" s="29"/>
      <c r="U1676" s="70"/>
      <c r="V1676" s="29"/>
      <c r="W1676" s="29"/>
    </row>
    <row r="1677" spans="2:23" x14ac:dyDescent="0.2">
      <c r="D1677" s="29"/>
      <c r="E1677" s="29"/>
      <c r="G1677" s="70"/>
      <c r="H1677" s="29"/>
      <c r="I1677" s="29"/>
      <c r="O1677" s="3"/>
      <c r="P1677" s="23"/>
      <c r="Q1677" s="23"/>
      <c r="R1677" s="29"/>
      <c r="S1677" s="29"/>
      <c r="T1677" s="29"/>
      <c r="U1677" s="70"/>
      <c r="V1677" s="29"/>
      <c r="W1677" s="29"/>
    </row>
    <row r="1678" spans="2:23" x14ac:dyDescent="0.2">
      <c r="D1678" s="29"/>
      <c r="E1678" s="29"/>
      <c r="G1678" s="70"/>
      <c r="H1678" s="29"/>
      <c r="I1678" s="29"/>
      <c r="O1678" s="3"/>
      <c r="P1678" s="23"/>
      <c r="Q1678" s="23"/>
      <c r="R1678" s="29"/>
      <c r="S1678" s="29"/>
      <c r="T1678" s="29"/>
      <c r="U1678" s="70"/>
      <c r="V1678" s="29"/>
      <c r="W1678" s="29"/>
    </row>
    <row r="1679" spans="2:23" x14ac:dyDescent="0.2">
      <c r="D1679" s="29"/>
      <c r="E1679" s="29"/>
      <c r="H1679" s="29"/>
      <c r="I1679" s="29"/>
      <c r="O1679" s="3"/>
      <c r="P1679" s="23"/>
      <c r="Q1679" s="23"/>
      <c r="R1679" s="29"/>
      <c r="S1679" s="29"/>
      <c r="T1679" s="29"/>
      <c r="U1679" s="71"/>
      <c r="V1679" s="29"/>
      <c r="W1679" s="29"/>
    </row>
    <row r="1680" spans="2:23" x14ac:dyDescent="0.2">
      <c r="B1680" s="102"/>
      <c r="C1680" s="102"/>
      <c r="D1680" s="76"/>
      <c r="H1680" s="76"/>
      <c r="I1680" s="76"/>
      <c r="O1680" s="3"/>
      <c r="P1680" s="102"/>
      <c r="Q1680" s="102"/>
      <c r="R1680" s="76"/>
      <c r="S1680" s="76"/>
      <c r="T1680" s="29"/>
      <c r="U1680" s="71"/>
      <c r="V1680" s="76"/>
      <c r="W1680" s="76"/>
    </row>
    <row r="1681" spans="4:23" x14ac:dyDescent="0.2">
      <c r="D1681" s="29"/>
      <c r="E1681" s="29"/>
      <c r="H1681" s="29"/>
      <c r="I1681" s="29"/>
      <c r="O1681" s="3"/>
      <c r="P1681" s="23"/>
      <c r="Q1681" s="23"/>
      <c r="R1681" s="29"/>
      <c r="S1681" s="29"/>
      <c r="T1681" s="29"/>
      <c r="U1681" s="71"/>
      <c r="V1681" s="29"/>
      <c r="W1681" s="29"/>
    </row>
    <row r="1682" spans="4:23" x14ac:dyDescent="0.2">
      <c r="D1682" s="29"/>
      <c r="E1682" s="29"/>
      <c r="H1682" s="29"/>
      <c r="I1682" s="29"/>
      <c r="O1682" s="3"/>
      <c r="P1682" s="23"/>
      <c r="Q1682" s="23"/>
      <c r="R1682" s="29"/>
      <c r="S1682" s="29"/>
      <c r="T1682" s="29"/>
      <c r="U1682" s="71"/>
      <c r="V1682" s="29"/>
      <c r="W1682" s="29"/>
    </row>
    <row r="1683" spans="4:23" x14ac:dyDescent="0.2">
      <c r="D1683" s="75"/>
      <c r="G1683" s="70"/>
      <c r="H1683" s="76"/>
      <c r="I1683" s="76"/>
      <c r="O1683" s="3"/>
      <c r="P1683" s="23"/>
      <c r="Q1683" s="23"/>
      <c r="R1683" s="75"/>
      <c r="S1683" s="76"/>
      <c r="T1683" s="29"/>
      <c r="U1683" s="70"/>
      <c r="V1683" s="76"/>
      <c r="W1683" s="76"/>
    </row>
    <row r="1684" spans="4:23" x14ac:dyDescent="0.2">
      <c r="D1684" s="29"/>
      <c r="E1684" s="29"/>
      <c r="G1684" s="70"/>
      <c r="H1684" s="29"/>
      <c r="I1684" s="29"/>
      <c r="O1684" s="3"/>
      <c r="P1684" s="23"/>
      <c r="Q1684" s="23"/>
      <c r="R1684" s="29"/>
      <c r="S1684" s="29"/>
      <c r="T1684" s="29"/>
      <c r="U1684" s="70"/>
      <c r="V1684" s="29"/>
      <c r="W1684" s="29"/>
    </row>
    <row r="1685" spans="4:23" x14ac:dyDescent="0.2">
      <c r="D1685" s="29"/>
      <c r="E1685" s="29"/>
      <c r="G1685" s="70"/>
      <c r="H1685" s="29"/>
      <c r="I1685" s="29"/>
      <c r="O1685" s="3"/>
      <c r="P1685" s="23"/>
      <c r="Q1685" s="23"/>
      <c r="R1685" s="29"/>
      <c r="S1685" s="29"/>
      <c r="T1685" s="29"/>
      <c r="U1685" s="70"/>
      <c r="V1685" s="29"/>
      <c r="W1685" s="29"/>
    </row>
    <row r="1686" spans="4:23" x14ac:dyDescent="0.2">
      <c r="D1686" s="75"/>
      <c r="G1686" s="70"/>
      <c r="H1686" s="76"/>
      <c r="I1686" s="76"/>
      <c r="O1686" s="3"/>
      <c r="P1686" s="23"/>
      <c r="Q1686" s="23"/>
      <c r="R1686" s="75"/>
      <c r="S1686" s="76"/>
      <c r="T1686" s="29"/>
      <c r="U1686" s="70"/>
      <c r="V1686" s="76"/>
      <c r="W1686" s="76"/>
    </row>
    <row r="1687" spans="4:23" x14ac:dyDescent="0.2">
      <c r="D1687" s="75"/>
      <c r="G1687" s="70"/>
      <c r="H1687" s="76"/>
      <c r="I1687" s="76"/>
      <c r="O1687" s="3"/>
      <c r="P1687" s="23"/>
      <c r="Q1687" s="23"/>
      <c r="R1687" s="75"/>
      <c r="S1687" s="76"/>
      <c r="T1687" s="29"/>
      <c r="U1687" s="70"/>
      <c r="V1687" s="76"/>
      <c r="W1687" s="76"/>
    </row>
    <row r="1688" spans="4:23" x14ac:dyDescent="0.2">
      <c r="D1688" s="29"/>
      <c r="E1688" s="29"/>
      <c r="G1688" s="70"/>
      <c r="H1688" s="29"/>
      <c r="I1688" s="29"/>
      <c r="O1688" s="3"/>
      <c r="P1688" s="23"/>
      <c r="Q1688" s="23"/>
      <c r="R1688" s="29"/>
      <c r="S1688" s="29"/>
      <c r="T1688" s="29"/>
      <c r="U1688" s="70"/>
      <c r="V1688" s="29"/>
      <c r="W1688" s="29"/>
    </row>
    <row r="1689" spans="4:23" x14ac:dyDescent="0.2">
      <c r="D1689" s="75"/>
      <c r="G1689" s="70"/>
      <c r="H1689" s="76"/>
      <c r="I1689" s="76"/>
      <c r="O1689" s="3"/>
      <c r="P1689" s="23"/>
      <c r="Q1689" s="23"/>
      <c r="R1689" s="75"/>
      <c r="S1689" s="76"/>
      <c r="T1689" s="29"/>
      <c r="U1689" s="70"/>
      <c r="V1689" s="76"/>
      <c r="W1689" s="76"/>
    </row>
    <row r="1690" spans="4:23" x14ac:dyDescent="0.2">
      <c r="D1690" s="75"/>
      <c r="G1690" s="70"/>
      <c r="H1690" s="76"/>
      <c r="I1690" s="76"/>
      <c r="O1690" s="3"/>
      <c r="P1690" s="23"/>
      <c r="Q1690" s="23"/>
      <c r="R1690" s="75"/>
      <c r="S1690" s="76"/>
      <c r="T1690" s="29"/>
      <c r="U1690" s="70"/>
      <c r="V1690" s="76"/>
      <c r="W1690" s="76"/>
    </row>
    <row r="1691" spans="4:23" x14ac:dyDescent="0.2">
      <c r="D1691" s="75"/>
      <c r="G1691" s="70"/>
      <c r="H1691" s="76"/>
      <c r="I1691" s="76"/>
      <c r="O1691" s="3"/>
      <c r="P1691" s="23"/>
      <c r="Q1691" s="23"/>
      <c r="R1691" s="75"/>
      <c r="S1691" s="76"/>
      <c r="T1691" s="29"/>
      <c r="U1691" s="70"/>
      <c r="V1691" s="76"/>
      <c r="W1691" s="76"/>
    </row>
    <row r="1692" spans="4:23" x14ac:dyDescent="0.2">
      <c r="D1692" s="29"/>
      <c r="E1692" s="29"/>
      <c r="G1692" s="70"/>
      <c r="H1692" s="29"/>
      <c r="I1692" s="29"/>
      <c r="O1692" s="3"/>
      <c r="P1692" s="23"/>
      <c r="Q1692" s="23"/>
      <c r="R1692" s="29"/>
      <c r="S1692" s="29"/>
      <c r="T1692" s="29"/>
      <c r="U1692" s="70"/>
      <c r="V1692" s="29"/>
      <c r="W1692" s="29"/>
    </row>
    <row r="1693" spans="4:23" x14ac:dyDescent="0.2">
      <c r="D1693" s="75"/>
      <c r="G1693" s="70"/>
      <c r="H1693" s="76"/>
      <c r="I1693" s="76"/>
      <c r="O1693" s="3"/>
      <c r="P1693" s="23"/>
      <c r="Q1693" s="23"/>
      <c r="R1693" s="75"/>
      <c r="S1693" s="76"/>
      <c r="T1693" s="29"/>
      <c r="U1693" s="70"/>
      <c r="V1693" s="76"/>
      <c r="W1693" s="76"/>
    </row>
    <row r="1694" spans="4:23" x14ac:dyDescent="0.2">
      <c r="D1694" s="29"/>
      <c r="E1694" s="29"/>
      <c r="G1694" s="70"/>
      <c r="H1694" s="29"/>
      <c r="I1694" s="29"/>
      <c r="O1694" s="3"/>
      <c r="P1694" s="23"/>
      <c r="Q1694" s="23"/>
      <c r="R1694" s="29"/>
      <c r="S1694" s="29"/>
      <c r="T1694" s="29"/>
      <c r="U1694" s="70"/>
      <c r="V1694" s="29"/>
      <c r="W1694" s="29"/>
    </row>
    <row r="1695" spans="4:23" x14ac:dyDescent="0.2">
      <c r="D1695" s="75"/>
      <c r="G1695" s="70"/>
      <c r="H1695" s="76"/>
      <c r="I1695" s="76"/>
      <c r="O1695" s="3"/>
      <c r="P1695" s="23"/>
      <c r="Q1695" s="23"/>
      <c r="R1695" s="75"/>
      <c r="S1695" s="76"/>
      <c r="T1695" s="29"/>
      <c r="U1695" s="70"/>
      <c r="V1695" s="76"/>
      <c r="W1695" s="76"/>
    </row>
    <row r="1696" spans="4:23" x14ac:dyDescent="0.2">
      <c r="D1696" s="29"/>
      <c r="E1696" s="29"/>
      <c r="G1696" s="70"/>
      <c r="H1696" s="29"/>
      <c r="I1696" s="29"/>
      <c r="O1696" s="3"/>
      <c r="P1696" s="23"/>
      <c r="Q1696" s="23"/>
      <c r="R1696" s="29"/>
      <c r="S1696" s="29"/>
      <c r="T1696" s="29"/>
      <c r="U1696" s="70"/>
      <c r="V1696" s="29"/>
      <c r="W1696" s="29"/>
    </row>
    <row r="1697" spans="4:23" x14ac:dyDescent="0.2">
      <c r="D1697" s="75"/>
      <c r="G1697" s="70"/>
      <c r="H1697" s="76"/>
      <c r="I1697" s="76"/>
      <c r="O1697" s="3"/>
      <c r="P1697" s="23"/>
      <c r="Q1697" s="23"/>
      <c r="R1697" s="75"/>
      <c r="S1697" s="76"/>
      <c r="T1697" s="29"/>
      <c r="U1697" s="70"/>
      <c r="V1697" s="76"/>
      <c r="W1697" s="76"/>
    </row>
    <row r="1698" spans="4:23" x14ac:dyDescent="0.2">
      <c r="D1698" s="29"/>
      <c r="E1698" s="29"/>
      <c r="G1698" s="70"/>
      <c r="H1698" s="29"/>
      <c r="I1698" s="29"/>
      <c r="O1698" s="3"/>
      <c r="P1698" s="23"/>
      <c r="Q1698" s="23"/>
      <c r="R1698" s="29"/>
      <c r="S1698" s="29"/>
      <c r="T1698" s="29"/>
      <c r="U1698" s="70"/>
      <c r="V1698" s="29"/>
      <c r="W1698" s="29"/>
    </row>
    <row r="1699" spans="4:23" x14ac:dyDescent="0.2">
      <c r="D1699" s="29"/>
      <c r="E1699" s="29"/>
      <c r="G1699" s="70"/>
      <c r="H1699" s="29"/>
      <c r="I1699" s="29"/>
      <c r="O1699" s="3"/>
      <c r="P1699" s="23"/>
      <c r="Q1699" s="23"/>
      <c r="R1699" s="29"/>
      <c r="S1699" s="29"/>
      <c r="T1699" s="29"/>
      <c r="U1699" s="70"/>
      <c r="V1699" s="29"/>
      <c r="W1699" s="29"/>
    </row>
    <row r="1700" spans="4:23" x14ac:dyDescent="0.2">
      <c r="D1700" s="75"/>
      <c r="G1700" s="70"/>
      <c r="H1700" s="76"/>
      <c r="I1700" s="76"/>
      <c r="O1700" s="3"/>
      <c r="P1700" s="23"/>
      <c r="Q1700" s="23"/>
      <c r="R1700" s="75"/>
      <c r="S1700" s="76"/>
      <c r="T1700" s="29"/>
      <c r="U1700" s="70"/>
      <c r="V1700" s="76"/>
      <c r="W1700" s="76"/>
    </row>
    <row r="1701" spans="4:23" x14ac:dyDescent="0.2">
      <c r="D1701" s="75"/>
      <c r="G1701" s="70"/>
      <c r="H1701" s="76"/>
      <c r="I1701" s="76"/>
      <c r="O1701" s="3"/>
      <c r="P1701" s="23"/>
      <c r="Q1701" s="23"/>
      <c r="R1701" s="75"/>
      <c r="S1701" s="76"/>
      <c r="T1701" s="29"/>
      <c r="U1701" s="70"/>
      <c r="V1701" s="76"/>
      <c r="W1701" s="76"/>
    </row>
    <row r="1702" spans="4:23" x14ac:dyDescent="0.2">
      <c r="D1702" s="75"/>
      <c r="G1702" s="70"/>
      <c r="H1702" s="76"/>
      <c r="I1702" s="76"/>
      <c r="O1702" s="3"/>
      <c r="P1702" s="23"/>
      <c r="Q1702" s="23"/>
      <c r="R1702" s="75"/>
      <c r="S1702" s="76"/>
      <c r="T1702" s="29"/>
      <c r="U1702" s="70"/>
      <c r="V1702" s="76"/>
      <c r="W1702" s="76"/>
    </row>
    <row r="1703" spans="4:23" x14ac:dyDescent="0.2">
      <c r="D1703" s="29"/>
      <c r="E1703" s="29"/>
      <c r="G1703" s="70"/>
      <c r="H1703" s="29"/>
      <c r="I1703" s="29"/>
      <c r="O1703" s="3"/>
      <c r="P1703" s="23"/>
      <c r="Q1703" s="23"/>
      <c r="R1703" s="29"/>
      <c r="S1703" s="29"/>
      <c r="T1703" s="29"/>
      <c r="U1703" s="70"/>
      <c r="V1703" s="29"/>
      <c r="W1703" s="29"/>
    </row>
    <row r="1704" spans="4:23" x14ac:dyDescent="0.2">
      <c r="D1704" s="75"/>
      <c r="G1704" s="70"/>
      <c r="H1704" s="76"/>
      <c r="I1704" s="76"/>
      <c r="O1704" s="3"/>
      <c r="P1704" s="23"/>
      <c r="Q1704" s="23"/>
      <c r="R1704" s="75"/>
      <c r="S1704" s="76"/>
      <c r="T1704" s="29"/>
      <c r="U1704" s="70"/>
      <c r="V1704" s="76"/>
      <c r="W1704" s="76"/>
    </row>
    <row r="1705" spans="4:23" x14ac:dyDescent="0.2">
      <c r="D1705" s="29"/>
      <c r="E1705" s="29"/>
      <c r="G1705" s="70"/>
      <c r="H1705" s="29"/>
      <c r="I1705" s="29"/>
      <c r="O1705" s="3"/>
      <c r="P1705" s="23"/>
      <c r="Q1705" s="23"/>
      <c r="R1705" s="29"/>
      <c r="S1705" s="29"/>
      <c r="T1705" s="29"/>
      <c r="U1705" s="70"/>
      <c r="V1705" s="29"/>
      <c r="W1705" s="29"/>
    </row>
    <row r="1706" spans="4:23" x14ac:dyDescent="0.2">
      <c r="D1706" s="75"/>
      <c r="G1706" s="70"/>
      <c r="H1706" s="76"/>
      <c r="I1706" s="76"/>
      <c r="O1706" s="3"/>
      <c r="P1706" s="23"/>
      <c r="Q1706" s="23"/>
      <c r="R1706" s="75"/>
      <c r="S1706" s="76"/>
      <c r="T1706" s="29"/>
      <c r="U1706" s="70"/>
      <c r="V1706" s="76"/>
      <c r="W1706" s="76"/>
    </row>
    <row r="1707" spans="4:23" x14ac:dyDescent="0.2">
      <c r="D1707" s="75"/>
      <c r="G1707" s="70"/>
      <c r="H1707" s="76"/>
      <c r="I1707" s="76"/>
      <c r="O1707" s="3"/>
      <c r="P1707" s="23"/>
      <c r="Q1707" s="23"/>
      <c r="R1707" s="75"/>
      <c r="S1707" s="76"/>
      <c r="T1707" s="29"/>
      <c r="U1707" s="70"/>
      <c r="V1707" s="76"/>
      <c r="W1707" s="76"/>
    </row>
    <row r="1708" spans="4:23" x14ac:dyDescent="0.2">
      <c r="D1708" s="29"/>
      <c r="E1708" s="29"/>
      <c r="G1708" s="70"/>
      <c r="H1708" s="29"/>
      <c r="I1708" s="29"/>
      <c r="O1708" s="3"/>
      <c r="P1708" s="23"/>
      <c r="Q1708" s="23"/>
      <c r="R1708" s="29"/>
      <c r="S1708" s="29"/>
      <c r="T1708" s="29"/>
      <c r="U1708" s="70"/>
      <c r="V1708" s="29"/>
      <c r="W1708" s="29"/>
    </row>
    <row r="1709" spans="4:23" x14ac:dyDescent="0.2">
      <c r="D1709" s="29"/>
      <c r="E1709" s="29"/>
      <c r="G1709" s="70"/>
      <c r="H1709" s="29"/>
      <c r="I1709" s="29"/>
      <c r="O1709" s="3"/>
      <c r="P1709" s="23"/>
      <c r="Q1709" s="23"/>
      <c r="R1709" s="29"/>
      <c r="S1709" s="29"/>
      <c r="T1709" s="29"/>
      <c r="U1709" s="70"/>
      <c r="V1709" s="29"/>
      <c r="W1709" s="29"/>
    </row>
    <row r="1710" spans="4:23" x14ac:dyDescent="0.2">
      <c r="D1710" s="75"/>
      <c r="G1710" s="70"/>
      <c r="H1710" s="76"/>
      <c r="I1710" s="76"/>
      <c r="O1710" s="3"/>
      <c r="P1710" s="23"/>
      <c r="Q1710" s="23"/>
      <c r="R1710" s="75"/>
      <c r="S1710" s="76"/>
      <c r="T1710" s="29"/>
      <c r="U1710" s="70"/>
      <c r="V1710" s="76"/>
      <c r="W1710" s="76"/>
    </row>
    <row r="1711" spans="4:23" x14ac:dyDescent="0.2">
      <c r="D1711" s="29"/>
      <c r="E1711" s="29"/>
      <c r="G1711" s="70"/>
      <c r="H1711" s="29"/>
      <c r="I1711" s="29"/>
      <c r="O1711" s="3"/>
      <c r="P1711" s="23"/>
      <c r="Q1711" s="23"/>
      <c r="R1711" s="29"/>
      <c r="S1711" s="29"/>
      <c r="T1711" s="29"/>
      <c r="U1711" s="70"/>
      <c r="V1711" s="29"/>
      <c r="W1711" s="29"/>
    </row>
    <row r="1712" spans="4:23" x14ac:dyDescent="0.2">
      <c r="D1712" s="75"/>
      <c r="G1712" s="70"/>
      <c r="H1712" s="76"/>
      <c r="I1712" s="76"/>
      <c r="O1712" s="3"/>
      <c r="P1712" s="23"/>
      <c r="Q1712" s="23"/>
      <c r="R1712" s="75"/>
      <c r="S1712" s="76"/>
      <c r="T1712" s="29"/>
      <c r="U1712" s="70"/>
      <c r="V1712" s="76"/>
      <c r="W1712" s="76"/>
    </row>
    <row r="1713" spans="2:23" x14ac:dyDescent="0.2">
      <c r="D1713" s="29"/>
      <c r="E1713" s="29"/>
      <c r="G1713" s="70"/>
      <c r="H1713" s="29"/>
      <c r="I1713" s="29"/>
      <c r="O1713" s="3"/>
      <c r="P1713" s="23"/>
      <c r="Q1713" s="23"/>
      <c r="R1713" s="29"/>
      <c r="S1713" s="29"/>
      <c r="T1713" s="29"/>
      <c r="U1713" s="70"/>
      <c r="V1713" s="29"/>
      <c r="W1713" s="29"/>
    </row>
    <row r="1714" spans="2:23" x14ac:dyDescent="0.2">
      <c r="D1714" s="29"/>
      <c r="E1714" s="29"/>
      <c r="H1714" s="29"/>
      <c r="I1714" s="29"/>
      <c r="O1714" s="3"/>
      <c r="P1714" s="23"/>
      <c r="Q1714" s="23"/>
      <c r="R1714" s="29"/>
      <c r="S1714" s="29"/>
      <c r="T1714" s="29"/>
      <c r="U1714" s="71"/>
      <c r="V1714" s="29"/>
      <c r="W1714" s="29"/>
    </row>
    <row r="1715" spans="2:23" x14ac:dyDescent="0.2">
      <c r="D1715" s="29"/>
      <c r="E1715" s="29"/>
      <c r="G1715" s="70"/>
      <c r="H1715" s="29"/>
      <c r="I1715" s="29"/>
      <c r="O1715" s="3"/>
      <c r="P1715" s="23"/>
      <c r="Q1715" s="23"/>
      <c r="R1715" s="29"/>
      <c r="S1715" s="29"/>
      <c r="T1715" s="29"/>
      <c r="U1715" s="70"/>
      <c r="V1715" s="29"/>
      <c r="W1715" s="29"/>
    </row>
    <row r="1716" spans="2:23" x14ac:dyDescent="0.2">
      <c r="D1716" s="29"/>
      <c r="E1716" s="29"/>
      <c r="G1716" s="70"/>
      <c r="H1716" s="29"/>
      <c r="I1716" s="29"/>
      <c r="O1716" s="3"/>
      <c r="P1716" s="23"/>
      <c r="Q1716" s="23"/>
      <c r="R1716" s="29"/>
      <c r="S1716" s="29"/>
      <c r="T1716" s="29"/>
      <c r="U1716" s="70"/>
      <c r="V1716" s="29"/>
      <c r="W1716" s="29"/>
    </row>
    <row r="1717" spans="2:23" x14ac:dyDescent="0.2">
      <c r="D1717" s="29"/>
      <c r="E1717" s="29"/>
      <c r="G1717" s="70"/>
      <c r="H1717" s="29"/>
      <c r="I1717" s="29"/>
      <c r="O1717" s="3"/>
      <c r="P1717" s="23"/>
      <c r="Q1717" s="23"/>
      <c r="R1717" s="29"/>
      <c r="S1717" s="29"/>
      <c r="T1717" s="29"/>
      <c r="U1717" s="70"/>
      <c r="V1717" s="29"/>
      <c r="W1717" s="29"/>
    </row>
    <row r="1718" spans="2:23" x14ac:dyDescent="0.2">
      <c r="D1718" s="29"/>
      <c r="E1718" s="29"/>
      <c r="G1718" s="70"/>
      <c r="H1718" s="29"/>
      <c r="I1718" s="29"/>
      <c r="O1718" s="3"/>
      <c r="P1718" s="23"/>
      <c r="Q1718" s="23"/>
      <c r="R1718" s="29"/>
      <c r="S1718" s="29"/>
      <c r="T1718" s="29"/>
      <c r="U1718" s="70"/>
      <c r="V1718" s="29"/>
      <c r="W1718" s="29"/>
    </row>
    <row r="1719" spans="2:23" x14ac:dyDescent="0.2">
      <c r="D1719" s="29"/>
      <c r="E1719" s="29"/>
      <c r="G1719" s="70"/>
      <c r="H1719" s="29"/>
      <c r="I1719" s="29"/>
      <c r="O1719" s="3"/>
      <c r="P1719" s="23"/>
      <c r="Q1719" s="23"/>
      <c r="R1719" s="29"/>
      <c r="S1719" s="29"/>
      <c r="T1719" s="29"/>
      <c r="U1719" s="70"/>
      <c r="V1719" s="29"/>
      <c r="W1719" s="29"/>
    </row>
    <row r="1720" spans="2:23" x14ac:dyDescent="0.2">
      <c r="B1720" s="102"/>
      <c r="C1720" s="102"/>
      <c r="D1720" s="76"/>
      <c r="G1720" s="70"/>
      <c r="H1720" s="76"/>
      <c r="I1720" s="76"/>
      <c r="O1720" s="3"/>
      <c r="P1720" s="102"/>
      <c r="Q1720" s="102"/>
      <c r="R1720" s="76"/>
      <c r="S1720" s="76"/>
      <c r="T1720" s="29"/>
      <c r="U1720" s="70"/>
      <c r="V1720" s="76"/>
      <c r="W1720" s="76"/>
    </row>
    <row r="1721" spans="2:23" x14ac:dyDescent="0.2">
      <c r="D1721" s="75"/>
      <c r="G1721" s="70"/>
      <c r="H1721" s="76"/>
      <c r="I1721" s="76"/>
      <c r="O1721" s="3"/>
      <c r="P1721" s="23"/>
      <c r="Q1721" s="23"/>
      <c r="R1721" s="75"/>
      <c r="S1721" s="76"/>
      <c r="T1721" s="29"/>
      <c r="U1721" s="70"/>
      <c r="V1721" s="76"/>
      <c r="W1721" s="76"/>
    </row>
    <row r="1722" spans="2:23" x14ac:dyDescent="0.2">
      <c r="D1722" s="75"/>
      <c r="G1722" s="70"/>
      <c r="H1722" s="76"/>
      <c r="I1722" s="76"/>
      <c r="O1722" s="3"/>
      <c r="P1722" s="23"/>
      <c r="Q1722" s="23"/>
      <c r="R1722" s="75"/>
      <c r="S1722" s="76"/>
      <c r="T1722" s="29"/>
      <c r="U1722" s="70"/>
      <c r="V1722" s="76"/>
      <c r="W1722" s="76"/>
    </row>
    <row r="1723" spans="2:23" x14ac:dyDescent="0.2">
      <c r="D1723" s="29"/>
      <c r="E1723" s="29"/>
      <c r="G1723" s="70"/>
      <c r="H1723" s="76"/>
      <c r="I1723" s="29"/>
      <c r="O1723" s="3"/>
      <c r="P1723" s="23"/>
      <c r="Q1723" s="23"/>
      <c r="R1723" s="29"/>
      <c r="S1723" s="29"/>
      <c r="T1723" s="29"/>
      <c r="U1723" s="70"/>
      <c r="V1723" s="76"/>
      <c r="W1723" s="29"/>
    </row>
    <row r="1724" spans="2:23" x14ac:dyDescent="0.2">
      <c r="D1724" s="29"/>
      <c r="E1724" s="29"/>
      <c r="G1724" s="70"/>
      <c r="H1724" s="76"/>
      <c r="I1724" s="29"/>
      <c r="O1724" s="3"/>
      <c r="P1724" s="23"/>
      <c r="Q1724" s="23"/>
      <c r="R1724" s="29"/>
      <c r="S1724" s="29"/>
      <c r="T1724" s="29"/>
      <c r="U1724" s="70"/>
      <c r="V1724" s="76"/>
      <c r="W1724" s="29"/>
    </row>
    <row r="1725" spans="2:23" x14ac:dyDescent="0.2">
      <c r="D1725" s="29"/>
      <c r="E1725" s="29"/>
      <c r="G1725" s="70"/>
      <c r="H1725" s="76"/>
      <c r="I1725" s="29"/>
      <c r="O1725" s="3"/>
      <c r="P1725" s="23"/>
      <c r="Q1725" s="23"/>
      <c r="R1725" s="29"/>
      <c r="S1725" s="29"/>
      <c r="T1725" s="29"/>
      <c r="U1725" s="70"/>
      <c r="V1725" s="76"/>
      <c r="W1725" s="29"/>
    </row>
    <row r="1726" spans="2:23" x14ac:dyDescent="0.2">
      <c r="D1726" s="29"/>
      <c r="E1726" s="29"/>
      <c r="G1726" s="70"/>
      <c r="H1726" s="76"/>
      <c r="I1726" s="29"/>
      <c r="O1726" s="3"/>
      <c r="P1726" s="23"/>
      <c r="Q1726" s="23"/>
      <c r="R1726" s="29"/>
      <c r="S1726" s="29"/>
      <c r="T1726" s="29"/>
      <c r="U1726" s="70"/>
      <c r="V1726" s="76"/>
      <c r="W1726" s="29"/>
    </row>
    <row r="1727" spans="2:23" x14ac:dyDescent="0.2">
      <c r="D1727" s="75"/>
      <c r="G1727" s="70"/>
      <c r="H1727" s="76"/>
      <c r="I1727" s="76"/>
      <c r="O1727" s="3"/>
      <c r="P1727" s="23"/>
      <c r="Q1727" s="23"/>
      <c r="R1727" s="75"/>
      <c r="S1727" s="76"/>
      <c r="T1727" s="29"/>
      <c r="U1727" s="70"/>
      <c r="V1727" s="76"/>
      <c r="W1727" s="76"/>
    </row>
    <row r="1728" spans="2:23" x14ac:dyDescent="0.2">
      <c r="D1728" s="29"/>
      <c r="E1728" s="29"/>
      <c r="G1728" s="70"/>
      <c r="H1728" s="76"/>
      <c r="I1728" s="29"/>
      <c r="O1728" s="3"/>
      <c r="P1728" s="23"/>
      <c r="Q1728" s="23"/>
      <c r="R1728" s="29"/>
      <c r="S1728" s="29"/>
      <c r="T1728" s="29"/>
      <c r="U1728" s="70"/>
      <c r="V1728" s="76"/>
      <c r="W1728" s="29"/>
    </row>
    <row r="1729" spans="2:23" x14ac:dyDescent="0.2">
      <c r="D1729" s="29"/>
      <c r="E1729" s="29"/>
      <c r="G1729" s="70"/>
      <c r="H1729" s="76"/>
      <c r="I1729" s="29"/>
      <c r="O1729" s="3"/>
      <c r="P1729" s="23"/>
      <c r="Q1729" s="23"/>
      <c r="R1729" s="29"/>
      <c r="S1729" s="29"/>
      <c r="T1729" s="29"/>
      <c r="U1729" s="70"/>
      <c r="V1729" s="76"/>
      <c r="W1729" s="29"/>
    </row>
    <row r="1730" spans="2:23" x14ac:dyDescent="0.2">
      <c r="D1730" s="75"/>
      <c r="G1730" s="70"/>
      <c r="H1730" s="76"/>
      <c r="I1730" s="76"/>
      <c r="O1730" s="3"/>
      <c r="P1730" s="23"/>
      <c r="Q1730" s="23"/>
      <c r="R1730" s="75"/>
      <c r="S1730" s="76"/>
      <c r="T1730" s="29"/>
      <c r="U1730" s="70"/>
      <c r="V1730" s="76"/>
      <c r="W1730" s="76"/>
    </row>
    <row r="1731" spans="2:23" x14ac:dyDescent="0.2">
      <c r="D1731" s="29"/>
      <c r="E1731" s="29"/>
      <c r="G1731" s="70"/>
      <c r="H1731" s="76"/>
      <c r="I1731" s="29"/>
      <c r="O1731" s="3"/>
      <c r="P1731" s="23"/>
      <c r="Q1731" s="23"/>
      <c r="R1731" s="29"/>
      <c r="S1731" s="29"/>
      <c r="T1731" s="29"/>
      <c r="U1731" s="70"/>
      <c r="V1731" s="76"/>
      <c r="W1731" s="29"/>
    </row>
    <row r="1732" spans="2:23" x14ac:dyDescent="0.2">
      <c r="D1732" s="29"/>
      <c r="E1732" s="29"/>
      <c r="G1732" s="70"/>
      <c r="H1732" s="76"/>
      <c r="I1732" s="29"/>
      <c r="O1732" s="3"/>
      <c r="P1732" s="23"/>
      <c r="Q1732" s="23"/>
      <c r="R1732" s="29"/>
      <c r="S1732" s="29"/>
      <c r="T1732" s="29"/>
      <c r="U1732" s="70"/>
      <c r="V1732" s="76"/>
      <c r="W1732" s="29"/>
    </row>
    <row r="1733" spans="2:23" x14ac:dyDescent="0.2">
      <c r="D1733" s="29"/>
      <c r="E1733" s="29"/>
      <c r="G1733" s="70"/>
      <c r="H1733" s="76"/>
      <c r="I1733" s="29"/>
      <c r="O1733" s="3"/>
      <c r="P1733" s="23"/>
      <c r="Q1733" s="23"/>
      <c r="R1733" s="29"/>
      <c r="S1733" s="29"/>
      <c r="T1733" s="29"/>
      <c r="U1733" s="70"/>
      <c r="V1733" s="76"/>
      <c r="W1733" s="29"/>
    </row>
    <row r="1734" spans="2:23" x14ac:dyDescent="0.2">
      <c r="D1734" s="29"/>
      <c r="E1734" s="29"/>
      <c r="G1734" s="70"/>
      <c r="H1734" s="76"/>
      <c r="I1734" s="29"/>
      <c r="O1734" s="3"/>
      <c r="P1734" s="23"/>
      <c r="Q1734" s="23"/>
      <c r="R1734" s="29"/>
      <c r="S1734" s="29"/>
      <c r="T1734" s="29"/>
      <c r="U1734" s="70"/>
      <c r="V1734" s="76"/>
      <c r="W1734" s="29"/>
    </row>
    <row r="1735" spans="2:23" x14ac:dyDescent="0.2">
      <c r="B1735" s="102"/>
      <c r="C1735" s="102"/>
      <c r="D1735" s="76"/>
      <c r="G1735" s="70"/>
      <c r="H1735" s="76"/>
      <c r="I1735" s="76"/>
      <c r="O1735" s="3"/>
      <c r="P1735" s="102"/>
      <c r="Q1735" s="102"/>
      <c r="R1735" s="76"/>
      <c r="S1735" s="76"/>
      <c r="T1735" s="29"/>
      <c r="U1735" s="70"/>
      <c r="V1735" s="76"/>
      <c r="W1735" s="76"/>
    </row>
    <row r="1736" spans="2:23" x14ac:dyDescent="0.2">
      <c r="D1736" s="76"/>
      <c r="G1736" s="70"/>
      <c r="H1736" s="76"/>
      <c r="I1736" s="76"/>
      <c r="O1736" s="3"/>
      <c r="P1736" s="23"/>
      <c r="Q1736" s="23"/>
      <c r="R1736" s="76"/>
      <c r="S1736" s="76"/>
      <c r="T1736" s="29"/>
      <c r="U1736" s="70"/>
      <c r="V1736" s="76"/>
      <c r="W1736" s="76"/>
    </row>
    <row r="1737" spans="2:23" x14ac:dyDescent="0.2">
      <c r="D1737" s="75"/>
      <c r="G1737" s="70"/>
      <c r="H1737" s="76"/>
      <c r="I1737" s="76"/>
      <c r="O1737" s="3"/>
      <c r="P1737" s="23"/>
      <c r="Q1737" s="23"/>
      <c r="R1737" s="75"/>
      <c r="S1737" s="76"/>
      <c r="T1737" s="29"/>
      <c r="U1737" s="70"/>
      <c r="V1737" s="76"/>
      <c r="W1737" s="76"/>
    </row>
    <row r="1738" spans="2:23" x14ac:dyDescent="0.2">
      <c r="D1738" s="29"/>
      <c r="E1738" s="29"/>
      <c r="G1738" s="70"/>
      <c r="H1738" s="76"/>
      <c r="I1738" s="29"/>
      <c r="O1738" s="3"/>
      <c r="P1738" s="23"/>
      <c r="Q1738" s="23"/>
      <c r="R1738" s="29"/>
      <c r="S1738" s="29"/>
      <c r="T1738" s="29"/>
      <c r="U1738" s="70"/>
      <c r="V1738" s="76"/>
      <c r="W1738" s="29"/>
    </row>
    <row r="1739" spans="2:23" x14ac:dyDescent="0.2">
      <c r="D1739" s="76"/>
      <c r="G1739" s="70"/>
      <c r="H1739" s="76"/>
      <c r="I1739" s="76"/>
      <c r="O1739" s="3"/>
      <c r="P1739" s="23"/>
      <c r="Q1739" s="23"/>
      <c r="R1739" s="76"/>
      <c r="S1739" s="76"/>
      <c r="T1739" s="29"/>
      <c r="U1739" s="70"/>
      <c r="V1739" s="76"/>
      <c r="W1739" s="76"/>
    </row>
    <row r="1740" spans="2:23" x14ac:dyDescent="0.2">
      <c r="D1740" s="29"/>
      <c r="E1740" s="29"/>
      <c r="G1740" s="70"/>
      <c r="H1740" s="76"/>
      <c r="I1740" s="29"/>
      <c r="O1740" s="3"/>
      <c r="P1740" s="23"/>
      <c r="Q1740" s="23"/>
      <c r="R1740" s="29"/>
      <c r="S1740" s="29"/>
      <c r="T1740" s="29"/>
      <c r="U1740" s="70"/>
      <c r="V1740" s="76"/>
      <c r="W1740" s="29"/>
    </row>
    <row r="1741" spans="2:23" x14ac:dyDescent="0.2">
      <c r="D1741" s="76"/>
      <c r="G1741" s="70"/>
      <c r="H1741" s="76"/>
      <c r="I1741" s="76"/>
      <c r="O1741" s="3"/>
      <c r="P1741" s="23"/>
      <c r="Q1741" s="23"/>
      <c r="R1741" s="76"/>
      <c r="S1741" s="76"/>
      <c r="T1741" s="29"/>
      <c r="U1741" s="70"/>
      <c r="V1741" s="76"/>
      <c r="W1741" s="76"/>
    </row>
    <row r="1742" spans="2:23" x14ac:dyDescent="0.2">
      <c r="D1742" s="29"/>
      <c r="E1742" s="29"/>
      <c r="G1742" s="70"/>
      <c r="H1742" s="76"/>
      <c r="I1742" s="29"/>
      <c r="O1742" s="3"/>
      <c r="P1742" s="23"/>
      <c r="Q1742" s="23"/>
      <c r="R1742" s="29"/>
      <c r="S1742" s="29"/>
      <c r="T1742" s="29"/>
      <c r="U1742" s="70"/>
      <c r="V1742" s="76"/>
      <c r="W1742" s="29"/>
    </row>
    <row r="1743" spans="2:23" x14ac:dyDescent="0.2">
      <c r="D1743" s="29"/>
      <c r="E1743" s="29"/>
      <c r="H1743" s="76"/>
      <c r="I1743" s="29"/>
      <c r="O1743" s="3"/>
      <c r="P1743" s="23"/>
      <c r="Q1743" s="23"/>
      <c r="R1743" s="29"/>
      <c r="S1743" s="29"/>
      <c r="T1743" s="29"/>
      <c r="U1743" s="71"/>
      <c r="V1743" s="76"/>
      <c r="W1743" s="29"/>
    </row>
    <row r="1744" spans="2:23" x14ac:dyDescent="0.2">
      <c r="D1744" s="29"/>
      <c r="E1744" s="29"/>
      <c r="G1744" s="70"/>
      <c r="H1744" s="29"/>
      <c r="I1744" s="29"/>
      <c r="O1744" s="3"/>
      <c r="P1744" s="23"/>
      <c r="Q1744" s="23"/>
      <c r="R1744" s="29"/>
      <c r="S1744" s="29"/>
      <c r="T1744" s="29"/>
      <c r="U1744" s="70"/>
      <c r="V1744" s="29"/>
      <c r="W1744" s="29"/>
    </row>
    <row r="1745" spans="4:23" x14ac:dyDescent="0.2">
      <c r="D1745" s="29"/>
      <c r="E1745" s="29"/>
      <c r="G1745" s="70"/>
      <c r="H1745" s="29"/>
      <c r="I1745" s="29"/>
      <c r="O1745" s="3"/>
      <c r="P1745" s="23"/>
      <c r="Q1745" s="23"/>
      <c r="R1745" s="29"/>
      <c r="S1745" s="29"/>
      <c r="T1745" s="29"/>
      <c r="U1745" s="70"/>
      <c r="V1745" s="29"/>
      <c r="W1745" s="29"/>
    </row>
    <row r="1746" spans="4:23" x14ac:dyDescent="0.2">
      <c r="D1746" s="76"/>
      <c r="G1746" s="70"/>
      <c r="H1746" s="76"/>
      <c r="I1746" s="76"/>
      <c r="O1746" s="3"/>
      <c r="P1746" s="23"/>
      <c r="Q1746" s="23"/>
      <c r="R1746" s="76"/>
      <c r="S1746" s="76"/>
      <c r="T1746" s="29"/>
      <c r="U1746" s="70"/>
      <c r="V1746" s="76"/>
      <c r="W1746" s="76"/>
    </row>
    <row r="1747" spans="4:23" x14ac:dyDescent="0.2">
      <c r="D1747" s="29"/>
      <c r="E1747" s="29"/>
      <c r="G1747" s="70"/>
      <c r="H1747" s="29"/>
      <c r="I1747" s="29"/>
      <c r="O1747" s="3"/>
      <c r="P1747" s="23"/>
      <c r="Q1747" s="23"/>
      <c r="R1747" s="29"/>
      <c r="S1747" s="29"/>
      <c r="T1747" s="29"/>
      <c r="U1747" s="70"/>
      <c r="V1747" s="29"/>
      <c r="W1747" s="29"/>
    </row>
    <row r="1748" spans="4:23" x14ac:dyDescent="0.2">
      <c r="D1748" s="29"/>
      <c r="E1748" s="29"/>
      <c r="G1748" s="70"/>
      <c r="H1748" s="29"/>
      <c r="I1748" s="29"/>
      <c r="O1748" s="3"/>
      <c r="P1748" s="23"/>
      <c r="Q1748" s="23"/>
      <c r="R1748" s="29"/>
      <c r="S1748" s="29"/>
      <c r="T1748" s="29"/>
      <c r="U1748" s="70"/>
      <c r="V1748" s="29"/>
      <c r="W1748" s="29"/>
    </row>
    <row r="1749" spans="4:23" x14ac:dyDescent="0.2">
      <c r="D1749" s="29"/>
      <c r="E1749" s="29"/>
      <c r="G1749" s="70"/>
      <c r="H1749" s="29"/>
      <c r="I1749" s="29"/>
      <c r="O1749" s="3"/>
      <c r="P1749" s="23"/>
      <c r="Q1749" s="23"/>
      <c r="R1749" s="29"/>
      <c r="S1749" s="29"/>
      <c r="T1749" s="29"/>
      <c r="U1749" s="70"/>
      <c r="V1749" s="29"/>
      <c r="W1749" s="29"/>
    </row>
    <row r="1750" spans="4:23" x14ac:dyDescent="0.2">
      <c r="D1750" s="29"/>
      <c r="E1750" s="29"/>
      <c r="G1750" s="70"/>
      <c r="H1750" s="29"/>
      <c r="I1750" s="29"/>
      <c r="O1750" s="3"/>
      <c r="P1750" s="23"/>
      <c r="Q1750" s="23"/>
      <c r="R1750" s="29"/>
      <c r="S1750" s="29"/>
      <c r="T1750" s="29"/>
      <c r="U1750" s="70"/>
      <c r="V1750" s="29"/>
      <c r="W1750" s="29"/>
    </row>
    <row r="1751" spans="4:23" x14ac:dyDescent="0.2">
      <c r="D1751" s="29"/>
      <c r="E1751" s="29"/>
      <c r="G1751" s="70"/>
      <c r="H1751" s="29"/>
      <c r="I1751" s="29"/>
      <c r="O1751" s="3"/>
      <c r="P1751" s="23"/>
      <c r="Q1751" s="23"/>
      <c r="R1751" s="29"/>
      <c r="S1751" s="29"/>
      <c r="T1751" s="29"/>
      <c r="U1751" s="70"/>
      <c r="V1751" s="29"/>
      <c r="W1751" s="29"/>
    </row>
    <row r="1752" spans="4:23" x14ac:dyDescent="0.2">
      <c r="D1752" s="29"/>
      <c r="E1752" s="29"/>
      <c r="H1752" s="29"/>
      <c r="I1752" s="29"/>
      <c r="O1752" s="3"/>
      <c r="P1752" s="23"/>
      <c r="Q1752" s="23"/>
      <c r="R1752" s="29"/>
      <c r="S1752" s="29"/>
      <c r="T1752" s="29"/>
      <c r="U1752" s="71"/>
      <c r="V1752" s="29"/>
      <c r="W1752" s="29"/>
    </row>
    <row r="1753" spans="4:23" x14ac:dyDescent="0.2">
      <c r="D1753" s="29"/>
      <c r="E1753" s="29"/>
      <c r="H1753" s="29"/>
      <c r="I1753" s="29"/>
      <c r="O1753" s="3"/>
      <c r="P1753" s="23"/>
      <c r="Q1753" s="23"/>
      <c r="R1753" s="29"/>
      <c r="S1753" s="29"/>
      <c r="T1753" s="29"/>
      <c r="U1753" s="71"/>
      <c r="V1753" s="29"/>
      <c r="W1753" s="29"/>
    </row>
    <row r="1754" spans="4:23" x14ac:dyDescent="0.2">
      <c r="D1754" s="75"/>
      <c r="F1754" s="73"/>
      <c r="G1754" s="74"/>
      <c r="H1754" s="76"/>
      <c r="I1754" s="76"/>
      <c r="O1754" s="3"/>
      <c r="P1754" s="23"/>
      <c r="Q1754" s="23"/>
      <c r="R1754" s="75"/>
      <c r="S1754" s="76"/>
      <c r="T1754" s="73"/>
      <c r="U1754" s="74"/>
      <c r="V1754" s="76"/>
      <c r="W1754" s="76"/>
    </row>
    <row r="1755" spans="4:23" x14ac:dyDescent="0.2">
      <c r="D1755" s="29"/>
      <c r="E1755" s="29"/>
      <c r="H1755" s="29"/>
      <c r="I1755" s="29"/>
      <c r="O1755" s="3"/>
      <c r="P1755" s="23"/>
      <c r="Q1755" s="23"/>
      <c r="R1755" s="29"/>
      <c r="S1755" s="29"/>
      <c r="T1755" s="29"/>
      <c r="U1755" s="71"/>
      <c r="V1755" s="29"/>
      <c r="W1755" s="29"/>
    </row>
    <row r="1756" spans="4:23" x14ac:dyDescent="0.2">
      <c r="D1756" s="29"/>
      <c r="E1756" s="29"/>
      <c r="G1756" s="70"/>
      <c r="H1756" s="29"/>
      <c r="I1756" s="29"/>
      <c r="O1756" s="3"/>
      <c r="P1756" s="23"/>
      <c r="Q1756" s="23"/>
      <c r="R1756" s="29"/>
      <c r="S1756" s="29"/>
      <c r="T1756" s="29"/>
      <c r="U1756" s="70"/>
      <c r="V1756" s="29"/>
      <c r="W1756" s="29"/>
    </row>
    <row r="1757" spans="4:23" x14ac:dyDescent="0.2">
      <c r="D1757" s="29"/>
      <c r="E1757" s="29"/>
      <c r="G1757" s="70"/>
      <c r="H1757" s="29"/>
      <c r="I1757" s="29"/>
      <c r="O1757" s="3"/>
      <c r="P1757" s="23"/>
      <c r="Q1757" s="23"/>
      <c r="R1757" s="29"/>
      <c r="S1757" s="29"/>
      <c r="T1757" s="29"/>
      <c r="U1757" s="70"/>
      <c r="V1757" s="29"/>
      <c r="W1757" s="29"/>
    </row>
    <row r="1758" spans="4:23" x14ac:dyDescent="0.2">
      <c r="D1758" s="29"/>
      <c r="E1758" s="29"/>
      <c r="G1758" s="70"/>
      <c r="H1758" s="29"/>
      <c r="I1758" s="29"/>
      <c r="O1758" s="3"/>
      <c r="P1758" s="23"/>
      <c r="Q1758" s="23"/>
      <c r="R1758" s="29"/>
      <c r="S1758" s="29"/>
      <c r="T1758" s="29"/>
      <c r="U1758" s="70"/>
      <c r="V1758" s="29"/>
      <c r="W1758" s="29"/>
    </row>
    <row r="1759" spans="4:23" x14ac:dyDescent="0.2">
      <c r="D1759" s="29"/>
      <c r="E1759" s="29"/>
      <c r="G1759" s="70"/>
      <c r="H1759" s="29"/>
      <c r="I1759" s="29"/>
      <c r="O1759" s="3"/>
      <c r="P1759" s="23"/>
      <c r="Q1759" s="23"/>
      <c r="R1759" s="29"/>
      <c r="S1759" s="29"/>
      <c r="T1759" s="29"/>
      <c r="U1759" s="70"/>
      <c r="V1759" s="29"/>
      <c r="W1759" s="29"/>
    </row>
    <row r="1760" spans="4:23" x14ac:dyDescent="0.2">
      <c r="D1760" s="29"/>
      <c r="E1760" s="29"/>
      <c r="H1760" s="29"/>
      <c r="I1760" s="29"/>
      <c r="O1760" s="3"/>
      <c r="P1760" s="23"/>
      <c r="Q1760" s="23"/>
      <c r="R1760" s="29"/>
      <c r="S1760" s="29"/>
      <c r="T1760" s="29"/>
      <c r="U1760" s="71"/>
      <c r="V1760" s="29"/>
      <c r="W1760" s="29"/>
    </row>
    <row r="1761" spans="4:23" x14ac:dyDescent="0.2">
      <c r="D1761" s="76"/>
      <c r="H1761" s="76"/>
      <c r="I1761" s="76"/>
      <c r="O1761" s="3"/>
      <c r="P1761" s="23"/>
      <c r="Q1761" s="23"/>
      <c r="R1761" s="76"/>
      <c r="S1761" s="76"/>
      <c r="T1761" s="29"/>
      <c r="U1761" s="71"/>
      <c r="V1761" s="76"/>
      <c r="W1761" s="76"/>
    </row>
    <row r="1762" spans="4:23" x14ac:dyDescent="0.2">
      <c r="D1762" s="29"/>
      <c r="E1762" s="29"/>
      <c r="H1762" s="29"/>
      <c r="I1762" s="29"/>
      <c r="O1762" s="3"/>
      <c r="P1762" s="23"/>
      <c r="Q1762" s="23"/>
      <c r="R1762" s="29"/>
      <c r="S1762" s="29"/>
      <c r="T1762" s="29"/>
      <c r="U1762" s="71"/>
      <c r="V1762" s="29"/>
      <c r="W1762" s="29"/>
    </row>
    <row r="1763" spans="4:23" x14ac:dyDescent="0.2">
      <c r="D1763" s="29"/>
      <c r="E1763" s="29"/>
      <c r="G1763" s="70"/>
      <c r="H1763" s="29"/>
      <c r="I1763" s="29"/>
      <c r="O1763" s="3"/>
      <c r="P1763" s="23"/>
      <c r="Q1763" s="23"/>
      <c r="R1763" s="29"/>
      <c r="S1763" s="29"/>
      <c r="T1763" s="29"/>
      <c r="U1763" s="70"/>
      <c r="V1763" s="29"/>
      <c r="W1763" s="29"/>
    </row>
    <row r="1764" spans="4:23" x14ac:dyDescent="0.2">
      <c r="D1764" s="29"/>
      <c r="E1764" s="29"/>
      <c r="G1764" s="70"/>
      <c r="H1764" s="29"/>
      <c r="I1764" s="29"/>
      <c r="O1764" s="3"/>
      <c r="P1764" s="23"/>
      <c r="Q1764" s="23"/>
      <c r="R1764" s="29"/>
      <c r="S1764" s="29"/>
      <c r="T1764" s="29"/>
      <c r="U1764" s="70"/>
      <c r="V1764" s="29"/>
      <c r="W1764" s="29"/>
    </row>
    <row r="1765" spans="4:23" x14ac:dyDescent="0.2">
      <c r="D1765" s="29"/>
      <c r="E1765" s="29"/>
      <c r="G1765" s="70"/>
      <c r="H1765" s="29"/>
      <c r="I1765" s="29"/>
      <c r="O1765" s="3"/>
      <c r="P1765" s="23"/>
      <c r="Q1765" s="23"/>
      <c r="R1765" s="29"/>
      <c r="S1765" s="29"/>
      <c r="T1765" s="29"/>
      <c r="U1765" s="70"/>
      <c r="V1765" s="29"/>
      <c r="W1765" s="29"/>
    </row>
    <row r="1766" spans="4:23" x14ac:dyDescent="0.2">
      <c r="D1766" s="29"/>
      <c r="E1766" s="29"/>
      <c r="G1766" s="70"/>
      <c r="H1766" s="29"/>
      <c r="I1766" s="29"/>
      <c r="O1766" s="3"/>
      <c r="P1766" s="23"/>
      <c r="Q1766" s="23"/>
      <c r="R1766" s="29"/>
      <c r="S1766" s="29"/>
      <c r="T1766" s="29"/>
      <c r="U1766" s="70"/>
      <c r="V1766" s="29"/>
      <c r="W1766" s="29"/>
    </row>
    <row r="1767" spans="4:23" x14ac:dyDescent="0.2">
      <c r="D1767" s="29"/>
      <c r="E1767" s="29"/>
      <c r="H1767" s="29"/>
      <c r="I1767" s="29"/>
      <c r="O1767" s="3"/>
      <c r="P1767" s="23"/>
      <c r="Q1767" s="23"/>
      <c r="R1767" s="29"/>
      <c r="S1767" s="29"/>
      <c r="T1767" s="29"/>
      <c r="U1767" s="71"/>
      <c r="V1767" s="29"/>
      <c r="W1767" s="29"/>
    </row>
    <row r="1768" spans="4:23" x14ac:dyDescent="0.2">
      <c r="D1768" s="29"/>
      <c r="E1768" s="29"/>
      <c r="H1768" s="29"/>
      <c r="I1768" s="29"/>
      <c r="O1768" s="3"/>
      <c r="P1768" s="23"/>
      <c r="Q1768" s="23"/>
      <c r="R1768" s="29"/>
      <c r="S1768" s="29"/>
      <c r="T1768" s="29"/>
      <c r="U1768" s="71"/>
      <c r="V1768" s="29"/>
      <c r="W1768" s="29"/>
    </row>
    <row r="1769" spans="4:23" x14ac:dyDescent="0.2">
      <c r="D1769" s="29"/>
      <c r="E1769" s="29"/>
      <c r="G1769" s="70"/>
      <c r="H1769" s="29"/>
      <c r="I1769" s="29"/>
      <c r="O1769" s="3"/>
      <c r="P1769" s="23"/>
      <c r="Q1769" s="23"/>
      <c r="R1769" s="29"/>
      <c r="S1769" s="29"/>
      <c r="T1769" s="29"/>
      <c r="U1769" s="70"/>
      <c r="V1769" s="29"/>
      <c r="W1769" s="29"/>
    </row>
    <row r="1770" spans="4:23" x14ac:dyDescent="0.2">
      <c r="D1770" s="76"/>
      <c r="G1770" s="70"/>
      <c r="H1770" s="76"/>
      <c r="I1770" s="76"/>
      <c r="O1770" s="3"/>
      <c r="P1770" s="23"/>
      <c r="Q1770" s="23"/>
      <c r="R1770" s="76"/>
      <c r="S1770" s="76"/>
      <c r="T1770" s="29"/>
      <c r="U1770" s="70"/>
      <c r="V1770" s="76"/>
      <c r="W1770" s="76"/>
    </row>
    <row r="1771" spans="4:23" x14ac:dyDescent="0.2">
      <c r="D1771" s="29"/>
      <c r="E1771" s="29"/>
      <c r="G1771" s="70"/>
      <c r="H1771" s="29"/>
      <c r="I1771" s="29"/>
      <c r="O1771" s="3"/>
      <c r="P1771" s="23"/>
      <c r="Q1771" s="23"/>
      <c r="R1771" s="29"/>
      <c r="S1771" s="29"/>
      <c r="T1771" s="29"/>
      <c r="U1771" s="70"/>
      <c r="V1771" s="29"/>
      <c r="W1771" s="29"/>
    </row>
    <row r="1772" spans="4:23" x14ac:dyDescent="0.2">
      <c r="D1772" s="29"/>
      <c r="E1772" s="29"/>
      <c r="G1772" s="70"/>
      <c r="H1772" s="29"/>
      <c r="I1772" s="29"/>
      <c r="O1772" s="3"/>
      <c r="P1772" s="23"/>
      <c r="Q1772" s="23"/>
      <c r="R1772" s="29"/>
      <c r="S1772" s="29"/>
      <c r="T1772" s="29"/>
      <c r="U1772" s="70"/>
      <c r="V1772" s="29"/>
      <c r="W1772" s="29"/>
    </row>
    <row r="1773" spans="4:23" x14ac:dyDescent="0.2">
      <c r="D1773" s="29"/>
      <c r="E1773" s="29"/>
      <c r="G1773" s="70"/>
      <c r="H1773" s="29"/>
      <c r="I1773" s="29"/>
      <c r="O1773" s="3"/>
      <c r="P1773" s="23"/>
      <c r="Q1773" s="23"/>
      <c r="R1773" s="29"/>
      <c r="S1773" s="29"/>
      <c r="T1773" s="29"/>
      <c r="U1773" s="70"/>
      <c r="V1773" s="29"/>
      <c r="W1773" s="29"/>
    </row>
    <row r="1774" spans="4:23" x14ac:dyDescent="0.2">
      <c r="D1774" s="29"/>
      <c r="E1774" s="29"/>
      <c r="G1774" s="70"/>
      <c r="H1774" s="29"/>
      <c r="I1774" s="29"/>
      <c r="O1774" s="3"/>
      <c r="P1774" s="23"/>
      <c r="Q1774" s="23"/>
      <c r="R1774" s="29"/>
      <c r="S1774" s="29"/>
      <c r="T1774" s="29"/>
      <c r="U1774" s="70"/>
      <c r="V1774" s="29"/>
      <c r="W1774" s="29"/>
    </row>
    <row r="1775" spans="4:23" x14ac:dyDescent="0.2">
      <c r="D1775" s="29"/>
      <c r="E1775" s="29"/>
      <c r="G1775" s="70"/>
      <c r="H1775" s="29"/>
      <c r="I1775" s="29"/>
      <c r="O1775" s="3"/>
      <c r="P1775" s="23"/>
      <c r="Q1775" s="23"/>
      <c r="R1775" s="29"/>
      <c r="S1775" s="29"/>
      <c r="T1775" s="29"/>
      <c r="U1775" s="70"/>
      <c r="V1775" s="29"/>
      <c r="W1775" s="29"/>
    </row>
    <row r="1776" spans="4:23" x14ac:dyDescent="0.2">
      <c r="D1776" s="29"/>
      <c r="E1776" s="29"/>
      <c r="G1776" s="70"/>
      <c r="H1776" s="29"/>
      <c r="I1776" s="29"/>
      <c r="O1776" s="3"/>
      <c r="P1776" s="23"/>
      <c r="Q1776" s="23"/>
      <c r="R1776" s="29"/>
      <c r="S1776" s="29"/>
      <c r="T1776" s="29"/>
      <c r="U1776" s="70"/>
      <c r="V1776" s="29"/>
      <c r="W1776" s="29"/>
    </row>
    <row r="1777" spans="2:23" x14ac:dyDescent="0.2">
      <c r="B1777" s="102"/>
      <c r="C1777" s="102"/>
      <c r="D1777" s="76"/>
      <c r="H1777" s="76"/>
      <c r="I1777" s="76"/>
      <c r="O1777" s="3"/>
      <c r="P1777" s="102"/>
      <c r="Q1777" s="102"/>
      <c r="R1777" s="76"/>
      <c r="S1777" s="76"/>
      <c r="T1777" s="29"/>
      <c r="U1777" s="71"/>
      <c r="V1777" s="76"/>
      <c r="W1777" s="76"/>
    </row>
    <row r="1778" spans="2:23" x14ac:dyDescent="0.2">
      <c r="D1778" s="29"/>
      <c r="E1778" s="29"/>
      <c r="H1778" s="29"/>
      <c r="I1778" s="29"/>
      <c r="O1778" s="3"/>
      <c r="P1778" s="23"/>
      <c r="Q1778" s="23"/>
      <c r="R1778" s="29"/>
      <c r="S1778" s="29"/>
      <c r="T1778" s="29"/>
      <c r="U1778" s="71"/>
      <c r="V1778" s="29"/>
      <c r="W1778" s="29"/>
    </row>
    <row r="1779" spans="2:23" x14ac:dyDescent="0.2">
      <c r="D1779" s="29"/>
      <c r="E1779" s="29"/>
      <c r="G1779" s="70"/>
      <c r="H1779" s="29"/>
      <c r="I1779" s="29"/>
      <c r="O1779" s="3"/>
      <c r="P1779" s="23"/>
      <c r="Q1779" s="23"/>
      <c r="R1779" s="29"/>
      <c r="S1779" s="29"/>
      <c r="T1779" s="29"/>
      <c r="U1779" s="70"/>
      <c r="V1779" s="29"/>
      <c r="W1779" s="29"/>
    </row>
    <row r="1780" spans="2:23" x14ac:dyDescent="0.2">
      <c r="D1780" s="29"/>
      <c r="E1780" s="29"/>
      <c r="G1780" s="70"/>
      <c r="H1780" s="29"/>
      <c r="I1780" s="29"/>
      <c r="O1780" s="3"/>
      <c r="P1780" s="23"/>
      <c r="Q1780" s="23"/>
      <c r="R1780" s="29"/>
      <c r="S1780" s="29"/>
      <c r="T1780" s="29"/>
      <c r="U1780" s="70"/>
      <c r="V1780" s="29"/>
      <c r="W1780" s="29"/>
    </row>
    <row r="1781" spans="2:23" x14ac:dyDescent="0.2">
      <c r="D1781" s="29"/>
      <c r="E1781" s="29"/>
      <c r="G1781" s="70"/>
      <c r="H1781" s="29"/>
      <c r="I1781" s="29"/>
      <c r="O1781" s="3"/>
      <c r="P1781" s="23"/>
      <c r="Q1781" s="23"/>
      <c r="R1781" s="29"/>
      <c r="S1781" s="29"/>
      <c r="T1781" s="29"/>
      <c r="U1781" s="70"/>
      <c r="V1781" s="29"/>
      <c r="W1781" s="29"/>
    </row>
    <row r="1782" spans="2:23" x14ac:dyDescent="0.2">
      <c r="D1782" s="29"/>
      <c r="E1782" s="29"/>
      <c r="G1782" s="70"/>
      <c r="H1782" s="29"/>
      <c r="I1782" s="29"/>
      <c r="O1782" s="3"/>
      <c r="P1782" s="23"/>
      <c r="Q1782" s="23"/>
      <c r="R1782" s="29"/>
      <c r="S1782" s="29"/>
      <c r="T1782" s="29"/>
      <c r="U1782" s="70"/>
      <c r="V1782" s="29"/>
      <c r="W1782" s="29"/>
    </row>
    <row r="1783" spans="2:23" x14ac:dyDescent="0.2">
      <c r="D1783" s="29"/>
      <c r="E1783" s="29"/>
      <c r="G1783" s="70"/>
      <c r="H1783" s="29"/>
      <c r="I1783" s="29"/>
      <c r="O1783" s="3"/>
      <c r="P1783" s="23"/>
      <c r="Q1783" s="23"/>
      <c r="R1783" s="29"/>
      <c r="S1783" s="29"/>
      <c r="T1783" s="29"/>
      <c r="U1783" s="70"/>
      <c r="V1783" s="29"/>
      <c r="W1783" s="29"/>
    </row>
    <row r="1784" spans="2:23" x14ac:dyDescent="0.2">
      <c r="D1784" s="29"/>
      <c r="E1784" s="29"/>
      <c r="G1784" s="70"/>
      <c r="H1784" s="29"/>
      <c r="I1784" s="29"/>
      <c r="O1784" s="3"/>
      <c r="P1784" s="23"/>
      <c r="Q1784" s="23"/>
      <c r="R1784" s="29"/>
      <c r="S1784" s="29"/>
      <c r="T1784" s="29"/>
      <c r="U1784" s="70"/>
      <c r="V1784" s="29"/>
      <c r="W1784" s="29"/>
    </row>
    <row r="1785" spans="2:23" x14ac:dyDescent="0.2">
      <c r="D1785" s="29"/>
      <c r="E1785" s="29"/>
      <c r="G1785" s="70"/>
      <c r="H1785" s="29"/>
      <c r="I1785" s="29"/>
      <c r="O1785" s="3"/>
      <c r="P1785" s="23"/>
      <c r="Q1785" s="23"/>
      <c r="R1785" s="29"/>
      <c r="S1785" s="29"/>
      <c r="T1785" s="29"/>
      <c r="U1785" s="70"/>
      <c r="V1785" s="29"/>
      <c r="W1785" s="29"/>
    </row>
    <row r="1786" spans="2:23" x14ac:dyDescent="0.2">
      <c r="D1786" s="29"/>
      <c r="E1786" s="29"/>
      <c r="H1786" s="29"/>
      <c r="I1786" s="29"/>
      <c r="O1786" s="3"/>
      <c r="P1786" s="23"/>
      <c r="Q1786" s="23"/>
      <c r="R1786" s="29"/>
      <c r="S1786" s="29"/>
      <c r="T1786" s="29"/>
      <c r="U1786" s="71"/>
      <c r="V1786" s="29"/>
      <c r="W1786" s="29"/>
    </row>
    <row r="1787" spans="2:23" x14ac:dyDescent="0.2">
      <c r="D1787" s="29"/>
      <c r="E1787" s="29"/>
      <c r="G1787" s="70"/>
      <c r="H1787" s="29"/>
      <c r="I1787" s="29"/>
      <c r="O1787" s="3"/>
      <c r="P1787" s="23"/>
      <c r="Q1787" s="23"/>
      <c r="R1787" s="29"/>
      <c r="S1787" s="29"/>
      <c r="T1787" s="29"/>
      <c r="U1787" s="70"/>
      <c r="V1787" s="29"/>
      <c r="W1787" s="29"/>
    </row>
    <row r="1788" spans="2:23" x14ac:dyDescent="0.2">
      <c r="D1788" s="29"/>
      <c r="E1788" s="29"/>
      <c r="H1788" s="29"/>
      <c r="I1788" s="29"/>
      <c r="O1788" s="3"/>
      <c r="P1788" s="23"/>
      <c r="Q1788" s="23"/>
      <c r="R1788" s="29"/>
      <c r="S1788" s="29"/>
      <c r="T1788" s="29"/>
      <c r="U1788" s="71"/>
      <c r="V1788" s="29"/>
      <c r="W1788" s="29"/>
    </row>
    <row r="1789" spans="2:23" x14ac:dyDescent="0.2">
      <c r="D1789" s="29"/>
      <c r="E1789" s="29"/>
      <c r="H1789" s="29"/>
      <c r="I1789" s="29"/>
      <c r="O1789" s="3"/>
      <c r="P1789" s="23"/>
      <c r="Q1789" s="23"/>
      <c r="R1789" s="29"/>
      <c r="S1789" s="29"/>
      <c r="T1789" s="29"/>
      <c r="U1789" s="71"/>
      <c r="V1789" s="29"/>
      <c r="W1789" s="29"/>
    </row>
    <row r="1790" spans="2:23" x14ac:dyDescent="0.2">
      <c r="D1790" s="29"/>
      <c r="E1790" s="29"/>
      <c r="G1790" s="70"/>
      <c r="H1790" s="29"/>
      <c r="I1790" s="29"/>
      <c r="O1790" s="3"/>
      <c r="P1790" s="23"/>
      <c r="Q1790" s="23"/>
      <c r="R1790" s="29"/>
      <c r="S1790" s="29"/>
      <c r="T1790" s="29"/>
      <c r="U1790" s="70"/>
      <c r="V1790" s="29"/>
      <c r="W1790" s="29"/>
    </row>
    <row r="1791" spans="2:23" x14ac:dyDescent="0.2">
      <c r="D1791" s="29"/>
      <c r="E1791" s="29"/>
      <c r="G1791" s="70"/>
      <c r="H1791" s="29"/>
      <c r="I1791" s="29"/>
      <c r="O1791" s="3"/>
      <c r="P1791" s="23"/>
      <c r="Q1791" s="23"/>
      <c r="R1791" s="29"/>
      <c r="S1791" s="29"/>
      <c r="T1791" s="29"/>
      <c r="U1791" s="70"/>
      <c r="V1791" s="29"/>
      <c r="W1791" s="29"/>
    </row>
    <row r="1792" spans="2:23" x14ac:dyDescent="0.2">
      <c r="D1792" s="76"/>
      <c r="G1792" s="70"/>
      <c r="H1792" s="76"/>
      <c r="I1792" s="76"/>
      <c r="O1792" s="3"/>
      <c r="P1792" s="23"/>
      <c r="Q1792" s="23"/>
      <c r="R1792" s="76"/>
      <c r="S1792" s="76"/>
      <c r="T1792" s="29"/>
      <c r="U1792" s="70"/>
      <c r="V1792" s="76"/>
      <c r="W1792" s="76"/>
    </row>
    <row r="1793" spans="2:23" x14ac:dyDescent="0.2">
      <c r="D1793" s="76"/>
      <c r="G1793" s="70"/>
      <c r="H1793" s="76"/>
      <c r="I1793" s="76"/>
      <c r="O1793" s="3"/>
      <c r="P1793" s="23"/>
      <c r="Q1793" s="23"/>
      <c r="R1793" s="76"/>
      <c r="S1793" s="76"/>
      <c r="T1793" s="29"/>
      <c r="U1793" s="70"/>
      <c r="V1793" s="76"/>
      <c r="W1793" s="76"/>
    </row>
    <row r="1794" spans="2:23" x14ac:dyDescent="0.2">
      <c r="D1794" s="29"/>
      <c r="E1794" s="29"/>
      <c r="G1794" s="70"/>
      <c r="H1794" s="29"/>
      <c r="I1794" s="29"/>
      <c r="O1794" s="3"/>
      <c r="P1794" s="23"/>
      <c r="Q1794" s="23"/>
      <c r="R1794" s="29"/>
      <c r="S1794" s="29"/>
      <c r="T1794" s="29"/>
      <c r="U1794" s="70"/>
      <c r="V1794" s="29"/>
      <c r="W1794" s="29"/>
    </row>
    <row r="1795" spans="2:23" x14ac:dyDescent="0.2">
      <c r="B1795" s="102"/>
      <c r="C1795" s="102"/>
      <c r="D1795" s="76"/>
      <c r="G1795" s="70"/>
      <c r="H1795" s="76"/>
      <c r="I1795" s="29"/>
      <c r="O1795" s="3"/>
      <c r="P1795" s="102"/>
      <c r="Q1795" s="102"/>
      <c r="R1795" s="76"/>
      <c r="S1795" s="76"/>
      <c r="T1795" s="29"/>
      <c r="U1795" s="70"/>
      <c r="V1795" s="76"/>
      <c r="W1795" s="29"/>
    </row>
    <row r="1796" spans="2:23" x14ac:dyDescent="0.2">
      <c r="D1796" s="29"/>
      <c r="E1796" s="29"/>
      <c r="G1796" s="70"/>
      <c r="H1796" s="29"/>
      <c r="I1796" s="29"/>
      <c r="O1796" s="3"/>
      <c r="P1796" s="23"/>
      <c r="Q1796" s="23"/>
      <c r="R1796" s="29"/>
      <c r="S1796" s="29"/>
      <c r="T1796" s="29"/>
      <c r="U1796" s="70"/>
      <c r="V1796" s="29"/>
      <c r="W1796" s="29"/>
    </row>
    <row r="1797" spans="2:23" x14ac:dyDescent="0.2">
      <c r="D1797" s="29"/>
      <c r="E1797" s="29"/>
      <c r="G1797" s="70"/>
      <c r="H1797" s="29"/>
      <c r="I1797" s="29"/>
      <c r="O1797" s="3"/>
      <c r="P1797" s="23"/>
      <c r="Q1797" s="23"/>
      <c r="R1797" s="29"/>
      <c r="S1797" s="29"/>
      <c r="T1797" s="29"/>
      <c r="U1797" s="70"/>
      <c r="V1797" s="29"/>
      <c r="W1797" s="29"/>
    </row>
    <row r="1798" spans="2:23" x14ac:dyDescent="0.2">
      <c r="D1798" s="29"/>
      <c r="E1798" s="29"/>
      <c r="G1798" s="70"/>
      <c r="H1798" s="29"/>
      <c r="I1798" s="29"/>
      <c r="O1798" s="3"/>
      <c r="P1798" s="23"/>
      <c r="Q1798" s="23"/>
      <c r="R1798" s="29"/>
      <c r="S1798" s="29"/>
      <c r="T1798" s="29"/>
      <c r="U1798" s="70"/>
      <c r="V1798" s="29"/>
      <c r="W1798" s="29"/>
    </row>
    <row r="1799" spans="2:23" x14ac:dyDescent="0.2">
      <c r="D1799" s="29"/>
      <c r="E1799" s="29"/>
      <c r="G1799" s="70"/>
      <c r="H1799" s="29"/>
      <c r="I1799" s="29"/>
      <c r="O1799" s="3"/>
      <c r="P1799" s="23"/>
      <c r="Q1799" s="23"/>
      <c r="R1799" s="29"/>
      <c r="S1799" s="29"/>
      <c r="T1799" s="29"/>
      <c r="U1799" s="70"/>
      <c r="V1799" s="29"/>
      <c r="W1799" s="29"/>
    </row>
    <row r="1800" spans="2:23" x14ac:dyDescent="0.2">
      <c r="D1800" s="29"/>
      <c r="E1800" s="29"/>
      <c r="G1800" s="70"/>
      <c r="H1800" s="29"/>
      <c r="I1800" s="29"/>
      <c r="O1800" s="3"/>
      <c r="P1800" s="23"/>
      <c r="Q1800" s="23"/>
      <c r="R1800" s="29"/>
      <c r="S1800" s="29"/>
      <c r="T1800" s="29"/>
      <c r="U1800" s="70"/>
      <c r="V1800" s="29"/>
      <c r="W1800" s="29"/>
    </row>
    <row r="1801" spans="2:23" x14ac:dyDescent="0.2">
      <c r="D1801" s="29"/>
      <c r="E1801" s="29"/>
      <c r="G1801" s="70"/>
      <c r="H1801" s="29"/>
      <c r="I1801" s="29"/>
      <c r="O1801" s="3"/>
      <c r="P1801" s="23"/>
      <c r="Q1801" s="23"/>
      <c r="R1801" s="29"/>
      <c r="S1801" s="29"/>
      <c r="T1801" s="29"/>
      <c r="U1801" s="70"/>
      <c r="V1801" s="29"/>
      <c r="W1801" s="29"/>
    </row>
    <row r="1802" spans="2:23" x14ac:dyDescent="0.2">
      <c r="D1802" s="29"/>
      <c r="E1802" s="29"/>
      <c r="G1802" s="70"/>
      <c r="H1802" s="29"/>
      <c r="I1802" s="29"/>
      <c r="O1802" s="3"/>
      <c r="P1802" s="23"/>
      <c r="Q1802" s="23"/>
      <c r="R1802" s="29"/>
      <c r="S1802" s="29"/>
      <c r="T1802" s="29"/>
      <c r="U1802" s="70"/>
      <c r="V1802" s="29"/>
      <c r="W1802" s="29"/>
    </row>
    <row r="1803" spans="2:23" x14ac:dyDescent="0.2">
      <c r="D1803" s="29"/>
      <c r="E1803" s="29"/>
      <c r="G1803" s="70"/>
      <c r="H1803" s="29"/>
      <c r="I1803" s="29"/>
      <c r="O1803" s="3"/>
      <c r="P1803" s="23"/>
      <c r="Q1803" s="23"/>
      <c r="R1803" s="29"/>
      <c r="S1803" s="29"/>
      <c r="T1803" s="29"/>
      <c r="U1803" s="70"/>
      <c r="V1803" s="29"/>
      <c r="W1803" s="29"/>
    </row>
    <row r="1804" spans="2:23" x14ac:dyDescent="0.2">
      <c r="D1804" s="29"/>
      <c r="E1804" s="29"/>
      <c r="G1804" s="70"/>
      <c r="H1804" s="29"/>
      <c r="I1804" s="29"/>
      <c r="O1804" s="3"/>
      <c r="P1804" s="23"/>
      <c r="Q1804" s="23"/>
      <c r="R1804" s="29"/>
      <c r="S1804" s="29"/>
      <c r="T1804" s="29"/>
      <c r="U1804" s="70"/>
      <c r="V1804" s="29"/>
      <c r="W1804" s="29"/>
    </row>
    <row r="1805" spans="2:23" x14ac:dyDescent="0.2">
      <c r="D1805" s="29"/>
      <c r="E1805" s="29"/>
      <c r="G1805" s="70"/>
      <c r="H1805" s="29"/>
      <c r="I1805" s="29"/>
      <c r="O1805" s="3"/>
      <c r="P1805" s="23"/>
      <c r="Q1805" s="23"/>
      <c r="R1805" s="29"/>
      <c r="S1805" s="29"/>
      <c r="T1805" s="29"/>
      <c r="U1805" s="70"/>
      <c r="V1805" s="29"/>
      <c r="W1805" s="29"/>
    </row>
    <row r="1806" spans="2:23" x14ac:dyDescent="0.2">
      <c r="D1806" s="29"/>
      <c r="E1806" s="29"/>
      <c r="G1806" s="70"/>
      <c r="H1806" s="29"/>
      <c r="I1806" s="29"/>
      <c r="O1806" s="3"/>
      <c r="P1806" s="23"/>
      <c r="Q1806" s="23"/>
      <c r="R1806" s="29"/>
      <c r="S1806" s="29"/>
      <c r="T1806" s="29"/>
      <c r="U1806" s="70"/>
      <c r="V1806" s="29"/>
      <c r="W1806" s="29"/>
    </row>
    <row r="1807" spans="2:23" x14ac:dyDescent="0.2">
      <c r="D1807" s="76"/>
      <c r="H1807" s="76"/>
      <c r="I1807" s="29"/>
      <c r="O1807" s="3"/>
      <c r="P1807" s="23"/>
      <c r="Q1807" s="23"/>
      <c r="R1807" s="76"/>
      <c r="S1807" s="76"/>
      <c r="T1807" s="29"/>
      <c r="U1807" s="71"/>
      <c r="V1807" s="76"/>
      <c r="W1807" s="29"/>
    </row>
    <row r="1808" spans="2:23" x14ac:dyDescent="0.2">
      <c r="D1808" s="29"/>
      <c r="E1808" s="29"/>
      <c r="G1808" s="70"/>
      <c r="H1808" s="29"/>
      <c r="I1808" s="29"/>
      <c r="O1808" s="3"/>
      <c r="P1808" s="23"/>
      <c r="Q1808" s="23"/>
      <c r="R1808" s="29"/>
      <c r="S1808" s="29"/>
      <c r="T1808" s="29"/>
      <c r="U1808" s="70"/>
      <c r="V1808" s="29"/>
      <c r="W1808" s="29"/>
    </row>
    <row r="1809" spans="4:23" x14ac:dyDescent="0.2">
      <c r="D1809" s="29"/>
      <c r="E1809" s="29"/>
      <c r="G1809" s="70"/>
      <c r="H1809" s="29"/>
      <c r="I1809" s="29"/>
      <c r="O1809" s="3"/>
      <c r="P1809" s="23"/>
      <c r="Q1809" s="23"/>
      <c r="R1809" s="29"/>
      <c r="S1809" s="29"/>
      <c r="T1809" s="29"/>
      <c r="U1809" s="70"/>
      <c r="V1809" s="29"/>
      <c r="W1809" s="29"/>
    </row>
    <row r="1810" spans="4:23" x14ac:dyDescent="0.2">
      <c r="D1810" s="29"/>
      <c r="E1810" s="29"/>
      <c r="G1810" s="70"/>
      <c r="H1810" s="29"/>
      <c r="I1810" s="29"/>
      <c r="O1810" s="3"/>
      <c r="P1810" s="23"/>
      <c r="Q1810" s="23"/>
      <c r="R1810" s="29"/>
      <c r="S1810" s="29"/>
      <c r="T1810" s="29"/>
      <c r="U1810" s="70"/>
      <c r="V1810" s="29"/>
      <c r="W1810" s="29"/>
    </row>
    <row r="1811" spans="4:23" x14ac:dyDescent="0.2">
      <c r="D1811" s="29"/>
      <c r="E1811" s="29"/>
      <c r="G1811" s="70"/>
      <c r="H1811" s="29"/>
      <c r="I1811" s="29"/>
      <c r="O1811" s="3"/>
      <c r="P1811" s="23"/>
      <c r="Q1811" s="23"/>
      <c r="R1811" s="29"/>
      <c r="S1811" s="29"/>
      <c r="T1811" s="29"/>
      <c r="U1811" s="70"/>
      <c r="V1811" s="29"/>
      <c r="W1811" s="29"/>
    </row>
    <row r="1812" spans="4:23" x14ac:dyDescent="0.2">
      <c r="D1812" s="29"/>
      <c r="E1812" s="29"/>
      <c r="G1812" s="70"/>
      <c r="H1812" s="29"/>
      <c r="I1812" s="29"/>
      <c r="O1812" s="3"/>
      <c r="P1812" s="23"/>
      <c r="Q1812" s="23"/>
      <c r="R1812" s="29"/>
      <c r="S1812" s="29"/>
      <c r="T1812" s="29"/>
      <c r="U1812" s="70"/>
      <c r="V1812" s="29"/>
      <c r="W1812" s="29"/>
    </row>
    <row r="1813" spans="4:23" x14ac:dyDescent="0.2">
      <c r="D1813" s="29"/>
      <c r="E1813" s="29"/>
      <c r="G1813" s="70"/>
      <c r="H1813" s="29"/>
      <c r="I1813" s="29"/>
      <c r="O1813" s="3"/>
      <c r="P1813" s="23"/>
      <c r="Q1813" s="23"/>
      <c r="R1813" s="29"/>
      <c r="S1813" s="29"/>
      <c r="T1813" s="29"/>
      <c r="U1813" s="70"/>
      <c r="V1813" s="29"/>
      <c r="W1813" s="29"/>
    </row>
    <row r="1814" spans="4:23" x14ac:dyDescent="0.2">
      <c r="D1814" s="76"/>
      <c r="H1814" s="76"/>
      <c r="I1814" s="76"/>
      <c r="O1814" s="3"/>
      <c r="P1814" s="23"/>
      <c r="Q1814" s="23"/>
      <c r="R1814" s="76"/>
      <c r="S1814" s="76"/>
      <c r="T1814" s="29"/>
      <c r="U1814" s="71"/>
      <c r="V1814" s="76"/>
      <c r="W1814" s="76"/>
    </row>
    <row r="1815" spans="4:23" x14ac:dyDescent="0.2">
      <c r="D1815" s="75"/>
      <c r="G1815" s="70"/>
      <c r="H1815" s="76"/>
      <c r="I1815" s="76"/>
      <c r="O1815" s="3"/>
      <c r="P1815" s="23"/>
      <c r="Q1815" s="23"/>
      <c r="R1815" s="75"/>
      <c r="S1815" s="76"/>
      <c r="T1815" s="29"/>
      <c r="U1815" s="70"/>
      <c r="V1815" s="76"/>
      <c r="W1815" s="76"/>
    </row>
    <row r="1816" spans="4:23" x14ac:dyDescent="0.2">
      <c r="D1816" s="75"/>
      <c r="G1816" s="70"/>
      <c r="H1816" s="76"/>
      <c r="I1816" s="76"/>
      <c r="O1816" s="3"/>
      <c r="P1816" s="23"/>
      <c r="Q1816" s="23"/>
      <c r="R1816" s="75"/>
      <c r="S1816" s="76"/>
      <c r="T1816" s="29"/>
      <c r="U1816" s="70"/>
      <c r="V1816" s="76"/>
      <c r="W1816" s="76"/>
    </row>
    <row r="1817" spans="4:23" x14ac:dyDescent="0.2">
      <c r="D1817" s="29"/>
      <c r="E1817" s="29"/>
      <c r="H1817" s="29"/>
      <c r="I1817" s="29"/>
      <c r="O1817" s="3"/>
      <c r="P1817" s="23"/>
      <c r="Q1817" s="23"/>
      <c r="R1817" s="29"/>
      <c r="S1817" s="29"/>
      <c r="T1817" s="29"/>
      <c r="U1817" s="71"/>
      <c r="V1817" s="29"/>
      <c r="W1817" s="29"/>
    </row>
    <row r="1818" spans="4:23" x14ac:dyDescent="0.2">
      <c r="D1818" s="29"/>
      <c r="E1818" s="29"/>
      <c r="H1818" s="29"/>
      <c r="I1818" s="29"/>
      <c r="O1818" s="3"/>
      <c r="P1818" s="23"/>
      <c r="Q1818" s="23"/>
      <c r="R1818" s="29"/>
      <c r="S1818" s="29"/>
      <c r="T1818" s="29"/>
      <c r="U1818" s="71"/>
      <c r="V1818" s="29"/>
      <c r="W1818" s="29"/>
    </row>
    <row r="1819" spans="4:23" x14ac:dyDescent="0.2">
      <c r="D1819" s="29"/>
      <c r="E1819" s="29"/>
      <c r="H1819" s="29"/>
      <c r="I1819" s="29"/>
      <c r="O1819" s="3"/>
      <c r="P1819" s="23"/>
      <c r="Q1819" s="23"/>
      <c r="R1819" s="29"/>
      <c r="S1819" s="29"/>
      <c r="T1819" s="29"/>
      <c r="U1819" s="71"/>
      <c r="V1819" s="29"/>
      <c r="W1819" s="29"/>
    </row>
    <row r="1820" spans="4:23" x14ac:dyDescent="0.2">
      <c r="D1820" s="29"/>
      <c r="E1820" s="29"/>
      <c r="H1820" s="29"/>
      <c r="I1820" s="29"/>
      <c r="O1820" s="3"/>
      <c r="P1820" s="23"/>
      <c r="Q1820" s="23"/>
      <c r="R1820" s="29"/>
      <c r="S1820" s="29"/>
      <c r="T1820" s="29"/>
      <c r="U1820" s="71"/>
      <c r="V1820" s="29"/>
      <c r="W1820" s="29"/>
    </row>
    <row r="1821" spans="4:23" x14ac:dyDescent="0.2">
      <c r="D1821" s="29"/>
      <c r="E1821" s="29"/>
      <c r="H1821" s="29"/>
      <c r="I1821" s="29"/>
      <c r="O1821" s="3"/>
      <c r="P1821" s="23"/>
      <c r="Q1821" s="23"/>
      <c r="R1821" s="29"/>
      <c r="S1821" s="29"/>
      <c r="T1821" s="29"/>
      <c r="U1821" s="71"/>
      <c r="V1821" s="29"/>
      <c r="W1821" s="29"/>
    </row>
    <row r="1822" spans="4:23" x14ac:dyDescent="0.2">
      <c r="D1822" s="76"/>
      <c r="H1822" s="76"/>
      <c r="I1822" s="76"/>
      <c r="O1822" s="3"/>
      <c r="P1822" s="23"/>
      <c r="Q1822" s="23"/>
      <c r="R1822" s="76"/>
      <c r="S1822" s="76"/>
      <c r="T1822" s="29"/>
      <c r="U1822" s="71"/>
      <c r="V1822" s="76"/>
      <c r="W1822" s="76"/>
    </row>
    <row r="1823" spans="4:23" x14ac:dyDescent="0.2">
      <c r="D1823" s="29"/>
      <c r="E1823" s="29"/>
      <c r="H1823" s="29"/>
      <c r="I1823" s="29"/>
      <c r="O1823" s="3"/>
      <c r="P1823" s="23"/>
      <c r="Q1823" s="23"/>
      <c r="R1823" s="29"/>
      <c r="S1823" s="29"/>
      <c r="T1823" s="29"/>
      <c r="U1823" s="71"/>
      <c r="V1823" s="29"/>
      <c r="W1823" s="29"/>
    </row>
    <row r="1824" spans="4:23" x14ac:dyDescent="0.2">
      <c r="D1824" s="29"/>
      <c r="E1824" s="29"/>
      <c r="H1824" s="29"/>
      <c r="I1824" s="29"/>
      <c r="O1824" s="3"/>
      <c r="P1824" s="23"/>
      <c r="Q1824" s="23"/>
      <c r="R1824" s="29"/>
      <c r="S1824" s="29"/>
      <c r="T1824" s="29"/>
      <c r="U1824" s="71"/>
      <c r="V1824" s="29"/>
      <c r="W1824" s="29"/>
    </row>
    <row r="1825" spans="2:23" x14ac:dyDescent="0.2">
      <c r="D1825" s="76"/>
      <c r="H1825" s="76"/>
      <c r="I1825" s="76"/>
      <c r="O1825" s="3"/>
      <c r="P1825" s="23"/>
      <c r="Q1825" s="23"/>
      <c r="R1825" s="76"/>
      <c r="S1825" s="76"/>
      <c r="T1825" s="29"/>
      <c r="U1825" s="71"/>
      <c r="V1825" s="76"/>
      <c r="W1825" s="76"/>
    </row>
    <row r="1826" spans="2:23" x14ac:dyDescent="0.2">
      <c r="B1826" s="102"/>
      <c r="C1826" s="102"/>
      <c r="D1826" s="76"/>
      <c r="H1826" s="76"/>
      <c r="I1826" s="76"/>
      <c r="O1826" s="3"/>
      <c r="P1826" s="102"/>
      <c r="Q1826" s="102"/>
      <c r="R1826" s="76"/>
      <c r="S1826" s="76"/>
      <c r="T1826" s="29"/>
      <c r="U1826" s="71"/>
      <c r="V1826" s="76"/>
      <c r="W1826" s="76"/>
    </row>
    <row r="1827" spans="2:23" x14ac:dyDescent="0.2">
      <c r="D1827" s="29"/>
      <c r="E1827" s="29"/>
      <c r="H1827" s="29"/>
      <c r="I1827" s="29"/>
      <c r="O1827" s="3"/>
      <c r="P1827" s="23"/>
      <c r="Q1827" s="23"/>
      <c r="R1827" s="29"/>
      <c r="S1827" s="29"/>
      <c r="T1827" s="29"/>
      <c r="U1827" s="71"/>
      <c r="V1827" s="29"/>
      <c r="W1827" s="29"/>
    </row>
    <row r="1828" spans="2:23" x14ac:dyDescent="0.2">
      <c r="D1828" s="29"/>
      <c r="E1828" s="29"/>
      <c r="H1828" s="29"/>
      <c r="I1828" s="29"/>
      <c r="O1828" s="3"/>
      <c r="P1828" s="23"/>
      <c r="Q1828" s="23"/>
      <c r="R1828" s="29"/>
      <c r="S1828" s="29"/>
      <c r="T1828" s="29"/>
      <c r="U1828" s="71"/>
      <c r="V1828" s="29"/>
      <c r="W1828" s="29"/>
    </row>
    <row r="1829" spans="2:23" x14ac:dyDescent="0.2">
      <c r="D1829" s="29"/>
      <c r="E1829" s="29"/>
      <c r="H1829" s="29"/>
      <c r="I1829" s="29"/>
      <c r="O1829" s="3"/>
      <c r="P1829" s="23"/>
      <c r="Q1829" s="23"/>
      <c r="R1829" s="29"/>
      <c r="S1829" s="29"/>
      <c r="T1829" s="29"/>
      <c r="U1829" s="71"/>
      <c r="V1829" s="29"/>
      <c r="W1829" s="29"/>
    </row>
    <row r="1830" spans="2:23" x14ac:dyDescent="0.2">
      <c r="D1830" s="29"/>
      <c r="E1830" s="29"/>
      <c r="G1830" s="70"/>
      <c r="H1830" s="29"/>
      <c r="I1830" s="29"/>
      <c r="O1830" s="3"/>
      <c r="P1830" s="23"/>
      <c r="Q1830" s="23"/>
      <c r="R1830" s="29"/>
      <c r="S1830" s="29"/>
      <c r="T1830" s="29"/>
      <c r="U1830" s="70"/>
      <c r="V1830" s="29"/>
      <c r="W1830" s="29"/>
    </row>
    <row r="1831" spans="2:23" x14ac:dyDescent="0.2">
      <c r="D1831" s="29"/>
      <c r="E1831" s="29"/>
      <c r="G1831" s="70"/>
      <c r="H1831" s="29"/>
      <c r="I1831" s="29"/>
      <c r="O1831" s="3"/>
      <c r="P1831" s="23"/>
      <c r="Q1831" s="23"/>
      <c r="R1831" s="29"/>
      <c r="S1831" s="29"/>
      <c r="T1831" s="29"/>
      <c r="U1831" s="70"/>
      <c r="V1831" s="29"/>
      <c r="W1831" s="29"/>
    </row>
    <row r="1832" spans="2:23" x14ac:dyDescent="0.2">
      <c r="D1832" s="29"/>
      <c r="E1832" s="29"/>
      <c r="H1832" s="29"/>
      <c r="I1832" s="29"/>
      <c r="O1832" s="3"/>
      <c r="P1832" s="23"/>
      <c r="Q1832" s="23"/>
      <c r="R1832" s="29"/>
      <c r="S1832" s="29"/>
      <c r="T1832" s="29"/>
      <c r="U1832" s="71"/>
      <c r="V1832" s="29"/>
      <c r="W1832" s="29"/>
    </row>
    <row r="1833" spans="2:23" x14ac:dyDescent="0.2">
      <c r="D1833" s="29"/>
      <c r="E1833" s="29"/>
      <c r="G1833" s="70"/>
      <c r="H1833" s="29"/>
      <c r="I1833" s="29"/>
      <c r="O1833" s="3"/>
      <c r="P1833" s="23"/>
      <c r="Q1833" s="23"/>
      <c r="R1833" s="29"/>
      <c r="S1833" s="29"/>
      <c r="T1833" s="29"/>
      <c r="U1833" s="70"/>
      <c r="V1833" s="29"/>
      <c r="W1833" s="29"/>
    </row>
    <row r="1834" spans="2:23" x14ac:dyDescent="0.2">
      <c r="D1834" s="29"/>
      <c r="E1834" s="29"/>
      <c r="G1834" s="70"/>
      <c r="H1834" s="29"/>
      <c r="I1834" s="29"/>
      <c r="O1834" s="3"/>
      <c r="P1834" s="23"/>
      <c r="Q1834" s="23"/>
      <c r="R1834" s="29"/>
      <c r="S1834" s="29"/>
      <c r="T1834" s="29"/>
      <c r="U1834" s="70"/>
      <c r="V1834" s="29"/>
      <c r="W1834" s="29"/>
    </row>
    <row r="1835" spans="2:23" x14ac:dyDescent="0.2">
      <c r="D1835" s="29"/>
      <c r="E1835" s="29"/>
      <c r="G1835" s="70"/>
      <c r="H1835" s="29"/>
      <c r="I1835" s="29"/>
      <c r="O1835" s="3"/>
      <c r="P1835" s="23"/>
      <c r="Q1835" s="23"/>
      <c r="R1835" s="29"/>
      <c r="S1835" s="29"/>
      <c r="T1835" s="29"/>
      <c r="U1835" s="70"/>
      <c r="V1835" s="29"/>
      <c r="W1835" s="29"/>
    </row>
    <row r="1836" spans="2:23" x14ac:dyDescent="0.2">
      <c r="D1836" s="29"/>
      <c r="E1836" s="29"/>
      <c r="G1836" s="70"/>
      <c r="H1836" s="29"/>
      <c r="I1836" s="29"/>
      <c r="O1836" s="3"/>
      <c r="P1836" s="23"/>
      <c r="Q1836" s="23"/>
      <c r="R1836" s="29"/>
      <c r="S1836" s="29"/>
      <c r="T1836" s="29"/>
      <c r="U1836" s="70"/>
      <c r="V1836" s="29"/>
      <c r="W1836" s="29"/>
    </row>
    <row r="1837" spans="2:23" x14ac:dyDescent="0.2">
      <c r="D1837" s="29"/>
      <c r="E1837" s="29"/>
      <c r="G1837" s="70"/>
      <c r="H1837" s="29"/>
      <c r="I1837" s="29"/>
      <c r="O1837" s="3"/>
      <c r="P1837" s="23"/>
      <c r="Q1837" s="23"/>
      <c r="R1837" s="29"/>
      <c r="S1837" s="29"/>
      <c r="T1837" s="29"/>
      <c r="U1837" s="70"/>
      <c r="V1837" s="29"/>
      <c r="W1837" s="29"/>
    </row>
    <row r="1838" spans="2:23" x14ac:dyDescent="0.2">
      <c r="D1838" s="29"/>
      <c r="E1838" s="29"/>
      <c r="G1838" s="70"/>
      <c r="H1838" s="29"/>
      <c r="I1838" s="29"/>
      <c r="O1838" s="3"/>
      <c r="P1838" s="23"/>
      <c r="Q1838" s="23"/>
      <c r="R1838" s="29"/>
      <c r="S1838" s="29"/>
      <c r="T1838" s="29"/>
      <c r="U1838" s="70"/>
      <c r="V1838" s="29"/>
      <c r="W1838" s="29"/>
    </row>
    <row r="1839" spans="2:23" x14ac:dyDescent="0.2">
      <c r="D1839" s="29"/>
      <c r="E1839" s="29"/>
      <c r="G1839" s="70"/>
      <c r="H1839" s="29"/>
      <c r="I1839" s="29"/>
      <c r="O1839" s="3"/>
      <c r="P1839" s="23"/>
      <c r="Q1839" s="23"/>
      <c r="R1839" s="29"/>
      <c r="S1839" s="29"/>
      <c r="T1839" s="29"/>
      <c r="U1839" s="70"/>
      <c r="V1839" s="29"/>
      <c r="W1839" s="29"/>
    </row>
    <row r="1840" spans="2:23" x14ac:dyDescent="0.2">
      <c r="D1840" s="29"/>
      <c r="E1840" s="29"/>
      <c r="G1840" s="70"/>
      <c r="H1840" s="29"/>
      <c r="I1840" s="29"/>
      <c r="O1840" s="3"/>
      <c r="P1840" s="23"/>
      <c r="Q1840" s="23"/>
      <c r="R1840" s="29"/>
      <c r="S1840" s="29"/>
      <c r="T1840" s="29"/>
      <c r="U1840" s="70"/>
      <c r="V1840" s="29"/>
      <c r="W1840" s="29"/>
    </row>
    <row r="1841" spans="2:23" x14ac:dyDescent="0.2">
      <c r="D1841" s="29"/>
      <c r="E1841" s="29"/>
      <c r="G1841" s="70"/>
      <c r="H1841" s="29"/>
      <c r="I1841" s="29"/>
      <c r="O1841" s="3"/>
      <c r="P1841" s="23"/>
      <c r="Q1841" s="23"/>
      <c r="R1841" s="29"/>
      <c r="S1841" s="29"/>
      <c r="T1841" s="29"/>
      <c r="U1841" s="70"/>
      <c r="V1841" s="29"/>
      <c r="W1841" s="29"/>
    </row>
    <row r="1842" spans="2:23" x14ac:dyDescent="0.2">
      <c r="B1842" s="102"/>
      <c r="C1842" s="102"/>
      <c r="D1842" s="75"/>
      <c r="F1842" s="73"/>
      <c r="G1842" s="74"/>
      <c r="H1842" s="76"/>
      <c r="I1842" s="76"/>
      <c r="O1842" s="3"/>
      <c r="P1842" s="102"/>
      <c r="Q1842" s="102"/>
      <c r="R1842" s="75"/>
      <c r="S1842" s="76"/>
      <c r="T1842" s="73"/>
      <c r="U1842" s="74"/>
      <c r="V1842" s="76"/>
      <c r="W1842" s="76"/>
    </row>
    <row r="1843" spans="2:23" x14ac:dyDescent="0.2">
      <c r="D1843" s="29"/>
      <c r="E1843" s="29"/>
      <c r="H1843" s="29"/>
      <c r="I1843" s="29"/>
      <c r="O1843" s="3"/>
      <c r="P1843" s="23"/>
      <c r="Q1843" s="23"/>
      <c r="R1843" s="29"/>
      <c r="S1843" s="29"/>
      <c r="T1843" s="29"/>
      <c r="U1843" s="71"/>
      <c r="V1843" s="29"/>
      <c r="W1843" s="29"/>
    </row>
    <row r="1844" spans="2:23" x14ac:dyDescent="0.2">
      <c r="D1844" s="29"/>
      <c r="E1844" s="29"/>
      <c r="G1844" s="70"/>
      <c r="H1844" s="29"/>
      <c r="I1844" s="29"/>
      <c r="O1844" s="3"/>
      <c r="P1844" s="23"/>
      <c r="Q1844" s="23"/>
      <c r="R1844" s="29"/>
      <c r="S1844" s="29"/>
      <c r="T1844" s="29"/>
      <c r="U1844" s="70"/>
      <c r="V1844" s="29"/>
      <c r="W1844" s="29"/>
    </row>
    <row r="1845" spans="2:23" x14ac:dyDescent="0.2">
      <c r="D1845" s="29"/>
      <c r="E1845" s="29"/>
      <c r="G1845" s="70"/>
      <c r="H1845" s="29"/>
      <c r="I1845" s="29"/>
      <c r="O1845" s="3"/>
      <c r="P1845" s="23"/>
      <c r="Q1845" s="23"/>
      <c r="R1845" s="29"/>
      <c r="S1845" s="29"/>
      <c r="T1845" s="29"/>
      <c r="U1845" s="70"/>
      <c r="V1845" s="29"/>
      <c r="W1845" s="29"/>
    </row>
    <row r="1846" spans="2:23" x14ac:dyDescent="0.2">
      <c r="D1846" s="29"/>
      <c r="E1846" s="29"/>
      <c r="G1846" s="70"/>
      <c r="H1846" s="29"/>
      <c r="I1846" s="29"/>
      <c r="O1846" s="3"/>
      <c r="P1846" s="23"/>
      <c r="Q1846" s="23"/>
      <c r="R1846" s="29"/>
      <c r="S1846" s="29"/>
      <c r="T1846" s="29"/>
      <c r="U1846" s="70"/>
      <c r="V1846" s="29"/>
      <c r="W1846" s="29"/>
    </row>
    <row r="1847" spans="2:23" x14ac:dyDescent="0.2">
      <c r="D1847" s="29"/>
      <c r="E1847" s="29"/>
      <c r="G1847" s="70"/>
      <c r="H1847" s="29"/>
      <c r="I1847" s="29"/>
      <c r="O1847" s="3"/>
      <c r="P1847" s="23"/>
      <c r="Q1847" s="23"/>
      <c r="R1847" s="29"/>
      <c r="S1847" s="29"/>
      <c r="T1847" s="29"/>
      <c r="U1847" s="70"/>
      <c r="V1847" s="29"/>
      <c r="W1847" s="29"/>
    </row>
    <row r="1848" spans="2:23" x14ac:dyDescent="0.2">
      <c r="D1848" s="29"/>
      <c r="E1848" s="29"/>
      <c r="H1848" s="29"/>
      <c r="I1848" s="29"/>
      <c r="O1848" s="3"/>
      <c r="P1848" s="23"/>
      <c r="Q1848" s="23"/>
      <c r="R1848" s="29"/>
      <c r="S1848" s="29"/>
      <c r="T1848" s="29"/>
      <c r="U1848" s="71"/>
      <c r="V1848" s="29"/>
      <c r="W1848" s="29"/>
    </row>
    <row r="1849" spans="2:23" x14ac:dyDescent="0.2">
      <c r="D1849" s="29"/>
      <c r="E1849" s="29"/>
      <c r="G1849" s="70"/>
      <c r="H1849" s="29"/>
      <c r="I1849" s="29"/>
      <c r="O1849" s="3"/>
      <c r="P1849" s="23"/>
      <c r="Q1849" s="23"/>
      <c r="R1849" s="29"/>
      <c r="S1849" s="29"/>
      <c r="T1849" s="29"/>
      <c r="U1849" s="70"/>
      <c r="V1849" s="29"/>
      <c r="W1849" s="29"/>
    </row>
    <row r="1850" spans="2:23" x14ac:dyDescent="0.2">
      <c r="D1850" s="75"/>
      <c r="F1850" s="73"/>
      <c r="G1850" s="74"/>
      <c r="H1850" s="76"/>
      <c r="I1850" s="76"/>
      <c r="O1850" s="3"/>
      <c r="P1850" s="23"/>
      <c r="Q1850" s="23"/>
      <c r="R1850" s="75"/>
      <c r="S1850" s="76"/>
      <c r="T1850" s="73"/>
      <c r="U1850" s="74"/>
      <c r="V1850" s="76"/>
      <c r="W1850" s="76"/>
    </row>
    <row r="1851" spans="2:23" x14ac:dyDescent="0.2">
      <c r="D1851" s="29"/>
      <c r="E1851" s="29"/>
      <c r="G1851" s="70"/>
      <c r="H1851" s="29"/>
      <c r="I1851" s="29"/>
      <c r="O1851" s="3"/>
      <c r="P1851" s="23"/>
      <c r="Q1851" s="23"/>
      <c r="R1851" s="29"/>
      <c r="S1851" s="29"/>
      <c r="T1851" s="29"/>
      <c r="U1851" s="70"/>
      <c r="V1851" s="29"/>
      <c r="W1851" s="29"/>
    </row>
    <row r="1852" spans="2:23" x14ac:dyDescent="0.2">
      <c r="D1852" s="75"/>
      <c r="F1852" s="73"/>
      <c r="G1852" s="74"/>
      <c r="H1852" s="76"/>
      <c r="I1852" s="76"/>
      <c r="O1852" s="3"/>
      <c r="P1852" s="23"/>
      <c r="Q1852" s="23"/>
      <c r="R1852" s="75"/>
      <c r="S1852" s="76"/>
      <c r="T1852" s="73"/>
      <c r="U1852" s="74"/>
      <c r="V1852" s="76"/>
      <c r="W1852" s="76"/>
    </row>
    <row r="1853" spans="2:23" x14ac:dyDescent="0.2">
      <c r="D1853" s="29"/>
      <c r="E1853" s="29"/>
      <c r="G1853" s="70"/>
      <c r="H1853" s="29"/>
      <c r="I1853" s="29"/>
      <c r="O1853" s="3"/>
      <c r="P1853" s="23"/>
      <c r="Q1853" s="23"/>
      <c r="R1853" s="29"/>
      <c r="S1853" s="29"/>
      <c r="T1853" s="29"/>
      <c r="U1853" s="70"/>
      <c r="V1853" s="29"/>
      <c r="W1853" s="29"/>
    </row>
    <row r="1854" spans="2:23" x14ac:dyDescent="0.2">
      <c r="D1854" s="29"/>
      <c r="E1854" s="29"/>
      <c r="G1854" s="70"/>
      <c r="H1854" s="29"/>
      <c r="I1854" s="29"/>
      <c r="O1854" s="3"/>
      <c r="P1854" s="23"/>
      <c r="Q1854" s="23"/>
      <c r="R1854" s="29"/>
      <c r="S1854" s="29"/>
      <c r="T1854" s="29"/>
      <c r="U1854" s="70"/>
      <c r="V1854" s="29"/>
      <c r="W1854" s="29"/>
    </row>
    <row r="1855" spans="2:23" x14ac:dyDescent="0.2">
      <c r="D1855" s="29"/>
      <c r="E1855" s="29"/>
      <c r="H1855" s="29"/>
      <c r="I1855" s="29"/>
      <c r="O1855" s="3"/>
      <c r="P1855" s="23"/>
      <c r="Q1855" s="23"/>
      <c r="R1855" s="29"/>
      <c r="S1855" s="29"/>
      <c r="T1855" s="29"/>
      <c r="U1855" s="71"/>
      <c r="V1855" s="29"/>
      <c r="W1855" s="29"/>
    </row>
    <row r="1856" spans="2:23" x14ac:dyDescent="0.2">
      <c r="D1856" s="29"/>
      <c r="E1856" s="29"/>
      <c r="G1856" s="70"/>
      <c r="H1856" s="29"/>
      <c r="I1856" s="29"/>
      <c r="O1856" s="3"/>
      <c r="P1856" s="23"/>
      <c r="Q1856" s="23"/>
      <c r="R1856" s="29"/>
      <c r="S1856" s="29"/>
      <c r="T1856" s="29"/>
      <c r="U1856" s="70"/>
      <c r="V1856" s="29"/>
      <c r="W1856" s="29"/>
    </row>
    <row r="1857" spans="2:23" x14ac:dyDescent="0.2">
      <c r="D1857" s="75"/>
      <c r="F1857" s="73"/>
      <c r="G1857" s="74"/>
      <c r="H1857" s="76"/>
      <c r="I1857" s="76"/>
      <c r="O1857" s="3"/>
      <c r="P1857" s="23"/>
      <c r="Q1857" s="23"/>
      <c r="R1857" s="75"/>
      <c r="S1857" s="76"/>
      <c r="T1857" s="73"/>
      <c r="U1857" s="74"/>
      <c r="V1857" s="76"/>
      <c r="W1857" s="76"/>
    </row>
    <row r="1858" spans="2:23" x14ac:dyDescent="0.2">
      <c r="D1858" s="29"/>
      <c r="E1858" s="29"/>
      <c r="G1858" s="70"/>
      <c r="H1858" s="29"/>
      <c r="I1858" s="29"/>
      <c r="O1858" s="3"/>
      <c r="P1858" s="23"/>
      <c r="Q1858" s="23"/>
      <c r="R1858" s="29"/>
      <c r="S1858" s="29"/>
      <c r="T1858" s="29"/>
      <c r="U1858" s="70"/>
      <c r="V1858" s="29"/>
      <c r="W1858" s="29"/>
    </row>
    <row r="1859" spans="2:23" x14ac:dyDescent="0.2">
      <c r="D1859" s="29"/>
      <c r="E1859" s="29"/>
      <c r="G1859" s="70"/>
      <c r="H1859" s="29"/>
      <c r="I1859" s="29"/>
      <c r="O1859" s="3"/>
      <c r="P1859" s="23"/>
      <c r="Q1859" s="23"/>
      <c r="R1859" s="29"/>
      <c r="S1859" s="29"/>
      <c r="T1859" s="29"/>
      <c r="U1859" s="70"/>
      <c r="V1859" s="29"/>
      <c r="W1859" s="29"/>
    </row>
    <row r="1860" spans="2:23" x14ac:dyDescent="0.2">
      <c r="D1860" s="29"/>
      <c r="E1860" s="29"/>
      <c r="G1860" s="70"/>
      <c r="H1860" s="29"/>
      <c r="I1860" s="29"/>
      <c r="O1860" s="3"/>
      <c r="P1860" s="23"/>
      <c r="Q1860" s="23"/>
      <c r="R1860" s="29"/>
      <c r="S1860" s="29"/>
      <c r="T1860" s="29"/>
      <c r="U1860" s="70"/>
      <c r="V1860" s="29"/>
      <c r="W1860" s="29"/>
    </row>
    <row r="1861" spans="2:23" x14ac:dyDescent="0.2">
      <c r="D1861" s="29"/>
      <c r="E1861" s="29"/>
      <c r="G1861" s="70"/>
      <c r="H1861" s="29"/>
      <c r="I1861" s="29"/>
      <c r="O1861" s="3"/>
      <c r="P1861" s="23"/>
      <c r="Q1861" s="23"/>
      <c r="R1861" s="29"/>
      <c r="S1861" s="29"/>
      <c r="T1861" s="29"/>
      <c r="U1861" s="70"/>
      <c r="V1861" s="29"/>
      <c r="W1861" s="29"/>
    </row>
    <row r="1862" spans="2:23" x14ac:dyDescent="0.2">
      <c r="D1862" s="29"/>
      <c r="E1862" s="29"/>
      <c r="G1862" s="70"/>
      <c r="H1862" s="29"/>
      <c r="I1862" s="29"/>
      <c r="O1862" s="3"/>
      <c r="P1862" s="23"/>
      <c r="Q1862" s="23"/>
      <c r="R1862" s="29"/>
      <c r="S1862" s="29"/>
      <c r="T1862" s="29"/>
      <c r="U1862" s="70"/>
      <c r="V1862" s="29"/>
      <c r="W1862" s="29"/>
    </row>
    <row r="1863" spans="2:23" x14ac:dyDescent="0.2">
      <c r="D1863" s="29"/>
      <c r="E1863" s="29"/>
      <c r="H1863" s="29"/>
      <c r="I1863" s="29"/>
      <c r="O1863" s="3"/>
      <c r="P1863" s="23"/>
      <c r="Q1863" s="23"/>
      <c r="R1863" s="29"/>
      <c r="S1863" s="29"/>
      <c r="T1863" s="29"/>
      <c r="U1863" s="71"/>
      <c r="V1863" s="29"/>
      <c r="W1863" s="29"/>
    </row>
    <row r="1864" spans="2:23" x14ac:dyDescent="0.2">
      <c r="D1864" s="29"/>
      <c r="E1864" s="29"/>
      <c r="G1864" s="70"/>
      <c r="H1864" s="29"/>
      <c r="I1864" s="29"/>
      <c r="O1864" s="3"/>
      <c r="P1864" s="23"/>
      <c r="Q1864" s="23"/>
      <c r="R1864" s="29"/>
      <c r="S1864" s="29"/>
      <c r="T1864" s="29"/>
      <c r="U1864" s="70"/>
      <c r="V1864" s="29"/>
      <c r="W1864" s="29"/>
    </row>
    <row r="1865" spans="2:23" x14ac:dyDescent="0.2">
      <c r="D1865" s="29"/>
      <c r="E1865" s="29"/>
      <c r="H1865" s="29"/>
      <c r="I1865" s="29"/>
      <c r="O1865" s="3"/>
      <c r="P1865" s="23"/>
      <c r="Q1865" s="23"/>
      <c r="R1865" s="29"/>
      <c r="S1865" s="29"/>
      <c r="T1865" s="29"/>
      <c r="U1865" s="71"/>
      <c r="V1865" s="29"/>
      <c r="W1865" s="29"/>
    </row>
    <row r="1866" spans="2:23" x14ac:dyDescent="0.2">
      <c r="B1866" s="102"/>
      <c r="C1866" s="102"/>
      <c r="D1866" s="75"/>
      <c r="F1866" s="73"/>
      <c r="G1866" s="74"/>
      <c r="H1866" s="76"/>
      <c r="I1866" s="76"/>
      <c r="O1866" s="3"/>
      <c r="P1866" s="102"/>
      <c r="Q1866" s="102"/>
      <c r="R1866" s="75"/>
      <c r="S1866" s="76"/>
      <c r="T1866" s="73"/>
      <c r="U1866" s="74"/>
      <c r="V1866" s="76"/>
      <c r="W1866" s="76"/>
    </row>
    <row r="1867" spans="2:23" x14ac:dyDescent="0.2">
      <c r="D1867" s="29"/>
      <c r="E1867" s="29"/>
      <c r="H1867" s="29"/>
      <c r="I1867" s="29"/>
      <c r="O1867" s="3"/>
      <c r="P1867" s="23"/>
      <c r="Q1867" s="23"/>
      <c r="R1867" s="29"/>
      <c r="S1867" s="29"/>
      <c r="T1867" s="29"/>
      <c r="U1867" s="71"/>
      <c r="V1867" s="29"/>
      <c r="W1867" s="29"/>
    </row>
    <row r="1868" spans="2:23" x14ac:dyDescent="0.2">
      <c r="D1868" s="29"/>
      <c r="E1868" s="29"/>
      <c r="G1868" s="70"/>
      <c r="H1868" s="29"/>
      <c r="I1868" s="29"/>
      <c r="O1868" s="3"/>
      <c r="P1868" s="23"/>
      <c r="Q1868" s="23"/>
      <c r="R1868" s="29"/>
      <c r="S1868" s="29"/>
      <c r="T1868" s="29"/>
      <c r="U1868" s="70"/>
      <c r="V1868" s="29"/>
      <c r="W1868" s="29"/>
    </row>
    <row r="1869" spans="2:23" x14ac:dyDescent="0.2">
      <c r="B1869" s="102"/>
      <c r="C1869" s="102"/>
      <c r="D1869" s="76"/>
      <c r="G1869" s="70"/>
      <c r="H1869" s="76"/>
      <c r="I1869" s="76"/>
      <c r="O1869" s="3"/>
      <c r="P1869" s="102"/>
      <c r="Q1869" s="102"/>
      <c r="R1869" s="76"/>
      <c r="S1869" s="76"/>
      <c r="T1869" s="29"/>
      <c r="U1869" s="70"/>
      <c r="V1869" s="76"/>
      <c r="W1869" s="76"/>
    </row>
    <row r="1870" spans="2:23" x14ac:dyDescent="0.2">
      <c r="D1870" s="29"/>
      <c r="E1870" s="29"/>
      <c r="G1870" s="70"/>
      <c r="H1870" s="29"/>
      <c r="I1870" s="29"/>
      <c r="O1870" s="3"/>
      <c r="P1870" s="23"/>
      <c r="Q1870" s="23"/>
      <c r="R1870" s="29"/>
      <c r="S1870" s="29"/>
      <c r="T1870" s="29"/>
      <c r="U1870" s="70"/>
      <c r="V1870" s="29"/>
      <c r="W1870" s="29"/>
    </row>
    <row r="1871" spans="2:23" x14ac:dyDescent="0.2">
      <c r="D1871" s="29"/>
      <c r="E1871" s="29"/>
      <c r="H1871" s="29"/>
      <c r="I1871" s="29"/>
      <c r="O1871" s="3"/>
      <c r="P1871" s="23"/>
      <c r="Q1871" s="23"/>
      <c r="R1871" s="29"/>
      <c r="S1871" s="29"/>
      <c r="T1871" s="29"/>
      <c r="U1871" s="71"/>
      <c r="V1871" s="29"/>
      <c r="W1871" s="29"/>
    </row>
    <row r="1872" spans="2:23" x14ac:dyDescent="0.2">
      <c r="D1872" s="29"/>
      <c r="E1872" s="29"/>
      <c r="G1872" s="70"/>
      <c r="H1872" s="29"/>
      <c r="I1872" s="29"/>
      <c r="O1872" s="3"/>
      <c r="P1872" s="23"/>
      <c r="Q1872" s="23"/>
      <c r="R1872" s="29"/>
      <c r="S1872" s="29"/>
      <c r="T1872" s="29"/>
      <c r="U1872" s="70"/>
      <c r="V1872" s="29"/>
      <c r="W1872" s="29"/>
    </row>
    <row r="1873" spans="2:23" x14ac:dyDescent="0.2">
      <c r="D1873" s="29"/>
      <c r="E1873" s="29"/>
      <c r="G1873" s="70"/>
      <c r="H1873" s="29"/>
      <c r="I1873" s="29"/>
      <c r="O1873" s="3"/>
      <c r="P1873" s="23"/>
      <c r="Q1873" s="23"/>
      <c r="R1873" s="29"/>
      <c r="S1873" s="29"/>
      <c r="T1873" s="29"/>
      <c r="U1873" s="70"/>
      <c r="V1873" s="29"/>
      <c r="W1873" s="29"/>
    </row>
    <row r="1874" spans="2:23" x14ac:dyDescent="0.2">
      <c r="D1874" s="29"/>
      <c r="E1874" s="29"/>
      <c r="G1874" s="70"/>
      <c r="H1874" s="29"/>
      <c r="I1874" s="29"/>
      <c r="O1874" s="3"/>
      <c r="P1874" s="23"/>
      <c r="Q1874" s="23"/>
      <c r="R1874" s="29"/>
      <c r="S1874" s="29"/>
      <c r="T1874" s="29"/>
      <c r="U1874" s="70"/>
      <c r="V1874" s="29"/>
      <c r="W1874" s="29"/>
    </row>
    <row r="1875" spans="2:23" x14ac:dyDescent="0.2">
      <c r="D1875" s="29"/>
      <c r="E1875" s="29"/>
      <c r="G1875" s="70"/>
      <c r="H1875" s="29"/>
      <c r="I1875" s="29"/>
      <c r="O1875" s="3"/>
      <c r="P1875" s="23"/>
      <c r="Q1875" s="23"/>
      <c r="R1875" s="29"/>
      <c r="S1875" s="29"/>
      <c r="T1875" s="29"/>
      <c r="U1875" s="70"/>
      <c r="V1875" s="29"/>
      <c r="W1875" s="29"/>
    </row>
    <row r="1876" spans="2:23" x14ac:dyDescent="0.2">
      <c r="D1876" s="29"/>
      <c r="E1876" s="29"/>
      <c r="G1876" s="70"/>
      <c r="H1876" s="29"/>
      <c r="I1876" s="29"/>
      <c r="O1876" s="3"/>
      <c r="P1876" s="23"/>
      <c r="Q1876" s="23"/>
      <c r="R1876" s="29"/>
      <c r="S1876" s="29"/>
      <c r="T1876" s="29"/>
      <c r="U1876" s="70"/>
      <c r="V1876" s="29"/>
      <c r="W1876" s="29"/>
    </row>
    <row r="1877" spans="2:23" x14ac:dyDescent="0.2">
      <c r="D1877" s="29"/>
      <c r="E1877" s="29"/>
      <c r="G1877" s="70"/>
      <c r="H1877" s="29"/>
      <c r="I1877" s="29"/>
      <c r="O1877" s="3"/>
      <c r="P1877" s="23"/>
      <c r="Q1877" s="23"/>
      <c r="R1877" s="29"/>
      <c r="S1877" s="29"/>
      <c r="T1877" s="29"/>
      <c r="U1877" s="70"/>
      <c r="V1877" s="29"/>
      <c r="W1877" s="29"/>
    </row>
    <row r="1878" spans="2:23" x14ac:dyDescent="0.2">
      <c r="D1878" s="29"/>
      <c r="E1878" s="29"/>
      <c r="G1878" s="70"/>
      <c r="H1878" s="29"/>
      <c r="I1878" s="29"/>
      <c r="O1878" s="3"/>
      <c r="P1878" s="23"/>
      <c r="Q1878" s="23"/>
      <c r="R1878" s="29"/>
      <c r="S1878" s="29"/>
      <c r="T1878" s="29"/>
      <c r="U1878" s="70"/>
      <c r="V1878" s="29"/>
      <c r="W1878" s="29"/>
    </row>
    <row r="1879" spans="2:23" x14ac:dyDescent="0.2">
      <c r="D1879" s="29"/>
      <c r="E1879" s="29"/>
      <c r="G1879" s="70"/>
      <c r="H1879" s="29"/>
      <c r="I1879" s="29"/>
      <c r="O1879" s="3"/>
      <c r="P1879" s="23"/>
      <c r="Q1879" s="23"/>
      <c r="R1879" s="29"/>
      <c r="S1879" s="29"/>
      <c r="T1879" s="29"/>
      <c r="U1879" s="70"/>
      <c r="V1879" s="29"/>
      <c r="W1879" s="29"/>
    </row>
    <row r="1880" spans="2:23" x14ac:dyDescent="0.2">
      <c r="D1880" s="29"/>
      <c r="E1880" s="29"/>
      <c r="H1880" s="29"/>
      <c r="I1880" s="29"/>
      <c r="O1880" s="3"/>
      <c r="P1880" s="23"/>
      <c r="Q1880" s="23"/>
      <c r="R1880" s="29"/>
      <c r="S1880" s="29"/>
      <c r="T1880" s="29"/>
      <c r="U1880" s="71"/>
      <c r="V1880" s="29"/>
      <c r="W1880" s="29"/>
    </row>
    <row r="1881" spans="2:23" x14ac:dyDescent="0.2">
      <c r="B1881" s="102"/>
      <c r="C1881" s="102"/>
      <c r="D1881" s="75"/>
      <c r="F1881" s="73"/>
      <c r="G1881" s="74"/>
      <c r="H1881" s="76"/>
      <c r="I1881" s="76"/>
      <c r="O1881" s="3"/>
      <c r="P1881" s="102"/>
      <c r="Q1881" s="102"/>
      <c r="R1881" s="75"/>
      <c r="S1881" s="76"/>
      <c r="T1881" s="73"/>
      <c r="U1881" s="74"/>
      <c r="V1881" s="76"/>
      <c r="W1881" s="76"/>
    </row>
    <row r="1882" spans="2:23" x14ac:dyDescent="0.2">
      <c r="D1882" s="29"/>
      <c r="E1882" s="29"/>
      <c r="G1882" s="70"/>
      <c r="H1882" s="29"/>
      <c r="I1882" s="29"/>
      <c r="O1882" s="3"/>
      <c r="P1882" s="23"/>
      <c r="Q1882" s="23"/>
      <c r="R1882" s="29"/>
      <c r="S1882" s="29"/>
      <c r="T1882" s="29"/>
      <c r="U1882" s="70"/>
      <c r="V1882" s="29"/>
      <c r="W1882" s="29"/>
    </row>
    <row r="1883" spans="2:23" x14ac:dyDescent="0.2">
      <c r="D1883" s="76"/>
      <c r="H1883" s="76"/>
      <c r="I1883" s="76"/>
      <c r="O1883" s="3"/>
      <c r="P1883" s="23"/>
      <c r="Q1883" s="23"/>
      <c r="R1883" s="76"/>
      <c r="S1883" s="76"/>
      <c r="T1883" s="29"/>
      <c r="U1883" s="71"/>
      <c r="V1883" s="76"/>
      <c r="W1883" s="76"/>
    </row>
    <row r="1884" spans="2:23" x14ac:dyDescent="0.2">
      <c r="D1884" s="29"/>
      <c r="E1884" s="29"/>
      <c r="G1884" s="70"/>
      <c r="H1884" s="29"/>
      <c r="I1884" s="29"/>
      <c r="O1884" s="3"/>
      <c r="P1884" s="23"/>
      <c r="Q1884" s="23"/>
      <c r="R1884" s="29"/>
      <c r="S1884" s="29"/>
      <c r="T1884" s="29"/>
      <c r="U1884" s="70"/>
      <c r="V1884" s="29"/>
      <c r="W1884" s="29"/>
    </row>
    <row r="1885" spans="2:23" x14ac:dyDescent="0.2">
      <c r="D1885" s="29"/>
      <c r="E1885" s="29"/>
      <c r="G1885" s="70"/>
      <c r="H1885" s="29"/>
      <c r="I1885" s="29"/>
      <c r="O1885" s="3"/>
      <c r="P1885" s="23"/>
      <c r="Q1885" s="23"/>
      <c r="R1885" s="29"/>
      <c r="S1885" s="29"/>
      <c r="T1885" s="29"/>
      <c r="U1885" s="70"/>
      <c r="V1885" s="29"/>
      <c r="W1885" s="29"/>
    </row>
    <row r="1886" spans="2:23" x14ac:dyDescent="0.2">
      <c r="D1886" s="29"/>
      <c r="E1886" s="29"/>
      <c r="G1886" s="70"/>
      <c r="H1886" s="29"/>
      <c r="I1886" s="29"/>
      <c r="O1886" s="3"/>
      <c r="P1886" s="23"/>
      <c r="Q1886" s="23"/>
      <c r="R1886" s="29"/>
      <c r="S1886" s="29"/>
      <c r="T1886" s="29"/>
      <c r="U1886" s="70"/>
      <c r="V1886" s="29"/>
      <c r="W1886" s="29"/>
    </row>
    <row r="1887" spans="2:23" x14ac:dyDescent="0.2">
      <c r="D1887" s="29"/>
      <c r="E1887" s="29"/>
      <c r="G1887" s="70"/>
      <c r="H1887" s="29"/>
      <c r="I1887" s="29"/>
      <c r="O1887" s="3"/>
      <c r="P1887" s="23"/>
      <c r="Q1887" s="23"/>
      <c r="R1887" s="29"/>
      <c r="S1887" s="29"/>
      <c r="T1887" s="29"/>
      <c r="U1887" s="70"/>
      <c r="V1887" s="29"/>
      <c r="W1887" s="29"/>
    </row>
    <row r="1888" spans="2:23" x14ac:dyDescent="0.2">
      <c r="D1888" s="29"/>
      <c r="E1888" s="29"/>
      <c r="G1888" s="70"/>
      <c r="H1888" s="29"/>
      <c r="I1888" s="29"/>
      <c r="O1888" s="3"/>
      <c r="P1888" s="23"/>
      <c r="Q1888" s="23"/>
      <c r="R1888" s="29"/>
      <c r="S1888" s="29"/>
      <c r="T1888" s="29"/>
      <c r="U1888" s="70"/>
      <c r="V1888" s="29"/>
      <c r="W1888" s="29"/>
    </row>
    <row r="1889" spans="2:23" x14ac:dyDescent="0.2">
      <c r="B1889" s="102"/>
      <c r="C1889" s="102"/>
      <c r="D1889" s="76"/>
      <c r="G1889" s="70"/>
      <c r="H1889" s="76"/>
      <c r="I1889" s="76"/>
      <c r="O1889" s="3"/>
      <c r="P1889" s="102"/>
      <c r="Q1889" s="102"/>
      <c r="R1889" s="76"/>
      <c r="S1889" s="76"/>
      <c r="T1889" s="29"/>
      <c r="U1889" s="70"/>
      <c r="V1889" s="76"/>
      <c r="W1889" s="76"/>
    </row>
    <row r="1890" spans="2:23" x14ac:dyDescent="0.2">
      <c r="D1890" s="29"/>
      <c r="E1890" s="29"/>
      <c r="H1890" s="29"/>
      <c r="I1890" s="29"/>
      <c r="O1890" s="3"/>
      <c r="P1890" s="23"/>
      <c r="Q1890" s="23"/>
      <c r="R1890" s="29"/>
      <c r="S1890" s="29"/>
      <c r="T1890" s="29"/>
      <c r="U1890" s="71"/>
      <c r="V1890" s="29"/>
      <c r="W1890" s="29"/>
    </row>
    <row r="1891" spans="2:23" x14ac:dyDescent="0.2">
      <c r="D1891" s="76"/>
      <c r="H1891" s="76"/>
      <c r="I1891" s="76"/>
      <c r="O1891" s="3"/>
      <c r="P1891" s="23"/>
      <c r="Q1891" s="23"/>
      <c r="R1891" s="76"/>
      <c r="S1891" s="76"/>
      <c r="T1891" s="29"/>
      <c r="U1891" s="71"/>
      <c r="V1891" s="76"/>
      <c r="W1891" s="76"/>
    </row>
    <row r="1892" spans="2:23" x14ac:dyDescent="0.2">
      <c r="D1892" s="29"/>
      <c r="E1892" s="29"/>
      <c r="H1892" s="29"/>
      <c r="I1892" s="29"/>
      <c r="O1892" s="3"/>
      <c r="P1892" s="23"/>
      <c r="Q1892" s="23"/>
      <c r="R1892" s="29"/>
      <c r="S1892" s="29"/>
      <c r="T1892" s="29"/>
      <c r="U1892" s="71"/>
      <c r="V1892" s="29"/>
      <c r="W1892" s="29"/>
    </row>
    <row r="1893" spans="2:23" x14ac:dyDescent="0.2">
      <c r="D1893" s="29"/>
      <c r="E1893" s="29"/>
      <c r="G1893" s="70"/>
      <c r="H1893" s="29"/>
      <c r="I1893" s="29"/>
      <c r="O1893" s="3"/>
      <c r="P1893" s="23"/>
      <c r="Q1893" s="23"/>
      <c r="R1893" s="29"/>
      <c r="S1893" s="29"/>
      <c r="T1893" s="29"/>
      <c r="U1893" s="70"/>
      <c r="V1893" s="29"/>
      <c r="W1893" s="29"/>
    </row>
    <row r="1894" spans="2:23" x14ac:dyDescent="0.2">
      <c r="D1894" s="75"/>
      <c r="F1894" s="73"/>
      <c r="G1894" s="74"/>
      <c r="H1894" s="76"/>
      <c r="I1894" s="76"/>
      <c r="O1894" s="3"/>
      <c r="P1894" s="23"/>
      <c r="Q1894" s="23"/>
      <c r="R1894" s="75"/>
      <c r="S1894" s="76"/>
      <c r="T1894" s="73"/>
      <c r="U1894" s="74"/>
      <c r="V1894" s="76"/>
      <c r="W1894" s="76"/>
    </row>
    <row r="1895" spans="2:23" x14ac:dyDescent="0.2">
      <c r="D1895" s="75"/>
      <c r="F1895" s="73"/>
      <c r="G1895" s="74"/>
      <c r="H1895" s="76"/>
      <c r="I1895" s="76"/>
      <c r="O1895" s="3"/>
      <c r="P1895" s="23"/>
      <c r="Q1895" s="23"/>
      <c r="R1895" s="75"/>
      <c r="S1895" s="76"/>
      <c r="T1895" s="73"/>
      <c r="U1895" s="74"/>
      <c r="V1895" s="76"/>
      <c r="W1895" s="76"/>
    </row>
    <row r="1896" spans="2:23" x14ac:dyDescent="0.2">
      <c r="D1896" s="75"/>
      <c r="F1896" s="73"/>
      <c r="G1896" s="74"/>
      <c r="H1896" s="76"/>
      <c r="I1896" s="76"/>
      <c r="O1896" s="3"/>
      <c r="P1896" s="23"/>
      <c r="Q1896" s="23"/>
      <c r="R1896" s="75"/>
      <c r="S1896" s="76"/>
      <c r="T1896" s="73"/>
      <c r="U1896" s="74"/>
      <c r="V1896" s="76"/>
      <c r="W1896" s="76"/>
    </row>
    <row r="1897" spans="2:23" x14ac:dyDescent="0.2">
      <c r="D1897" s="75"/>
      <c r="G1897" s="70"/>
      <c r="H1897" s="76"/>
      <c r="I1897" s="76"/>
      <c r="O1897" s="3"/>
      <c r="P1897" s="23"/>
      <c r="Q1897" s="23"/>
      <c r="R1897" s="75"/>
      <c r="S1897" s="76"/>
      <c r="T1897" s="29"/>
      <c r="U1897" s="70"/>
      <c r="V1897" s="76"/>
      <c r="W1897" s="76"/>
    </row>
    <row r="1898" spans="2:23" x14ac:dyDescent="0.2">
      <c r="G1898" s="70"/>
      <c r="H1898" s="76"/>
      <c r="I1898" s="76"/>
      <c r="O1898" s="3"/>
      <c r="P1898" s="23"/>
      <c r="Q1898" s="23"/>
      <c r="R1898" s="78"/>
      <c r="S1898" s="76"/>
      <c r="T1898" s="29"/>
      <c r="U1898" s="70"/>
      <c r="V1898" s="76"/>
      <c r="W1898" s="76"/>
    </row>
    <row r="1899" spans="2:23" x14ac:dyDescent="0.2">
      <c r="D1899" s="75"/>
      <c r="G1899" s="70"/>
      <c r="H1899" s="76"/>
      <c r="I1899" s="76"/>
      <c r="O1899" s="3"/>
      <c r="P1899" s="23"/>
      <c r="Q1899" s="23"/>
      <c r="R1899" s="75"/>
      <c r="S1899" s="76"/>
      <c r="T1899" s="29"/>
      <c r="U1899" s="70"/>
      <c r="V1899" s="76"/>
      <c r="W1899" s="76"/>
    </row>
    <row r="1900" spans="2:23" x14ac:dyDescent="0.2">
      <c r="D1900" s="75"/>
      <c r="F1900" s="73"/>
      <c r="G1900" s="74"/>
      <c r="H1900" s="76"/>
      <c r="I1900" s="76"/>
      <c r="O1900" s="3"/>
      <c r="P1900" s="23"/>
      <c r="Q1900" s="23"/>
      <c r="R1900" s="75"/>
      <c r="S1900" s="76"/>
      <c r="T1900" s="73"/>
      <c r="U1900" s="74"/>
      <c r="V1900" s="76"/>
      <c r="W1900" s="76"/>
    </row>
    <row r="1901" spans="2:23" x14ac:dyDescent="0.2">
      <c r="D1901" s="75"/>
      <c r="F1901" s="73"/>
      <c r="G1901" s="74"/>
      <c r="H1901" s="76"/>
      <c r="I1901" s="76"/>
      <c r="O1901" s="3"/>
      <c r="P1901" s="23"/>
      <c r="Q1901" s="23"/>
      <c r="R1901" s="75"/>
      <c r="S1901" s="76"/>
      <c r="T1901" s="73"/>
      <c r="U1901" s="74"/>
      <c r="V1901" s="76"/>
      <c r="W1901" s="76"/>
    </row>
    <row r="1902" spans="2:23" x14ac:dyDescent="0.2">
      <c r="D1902" s="75"/>
      <c r="G1902" s="70"/>
      <c r="H1902" s="76"/>
      <c r="I1902" s="76"/>
      <c r="O1902" s="3"/>
      <c r="P1902" s="23"/>
      <c r="Q1902" s="23"/>
      <c r="R1902" s="75"/>
      <c r="S1902" s="76"/>
      <c r="T1902" s="29"/>
      <c r="U1902" s="70"/>
      <c r="V1902" s="76"/>
      <c r="W1902" s="76"/>
    </row>
    <row r="1903" spans="2:23" x14ac:dyDescent="0.2">
      <c r="D1903" s="75"/>
      <c r="F1903" s="73"/>
      <c r="G1903" s="74"/>
      <c r="H1903" s="76"/>
      <c r="I1903" s="76"/>
      <c r="O1903" s="3"/>
      <c r="P1903" s="23"/>
      <c r="Q1903" s="23"/>
      <c r="R1903" s="75"/>
      <c r="S1903" s="76"/>
      <c r="T1903" s="73"/>
      <c r="U1903" s="74"/>
      <c r="V1903" s="76"/>
      <c r="W1903" s="76"/>
    </row>
    <row r="1904" spans="2:23" x14ac:dyDescent="0.2">
      <c r="D1904" s="29"/>
      <c r="E1904" s="29"/>
      <c r="G1904" s="70"/>
      <c r="H1904" s="29"/>
      <c r="I1904" s="29"/>
      <c r="O1904" s="3"/>
      <c r="P1904" s="23"/>
      <c r="Q1904" s="23"/>
      <c r="R1904" s="29"/>
      <c r="S1904" s="29"/>
      <c r="T1904" s="29"/>
      <c r="U1904" s="70"/>
      <c r="V1904" s="29"/>
      <c r="W1904" s="29"/>
    </row>
    <row r="1905" spans="2:23" x14ac:dyDescent="0.2">
      <c r="D1905" s="75"/>
      <c r="F1905" s="73"/>
      <c r="G1905" s="74"/>
      <c r="H1905" s="76"/>
      <c r="I1905" s="76"/>
      <c r="O1905" s="3"/>
      <c r="P1905" s="23"/>
      <c r="Q1905" s="23"/>
      <c r="R1905" s="75"/>
      <c r="S1905" s="76"/>
      <c r="T1905" s="73"/>
      <c r="U1905" s="74"/>
      <c r="V1905" s="76"/>
      <c r="W1905" s="76"/>
    </row>
    <row r="1906" spans="2:23" x14ac:dyDescent="0.2">
      <c r="D1906" s="29"/>
      <c r="E1906" s="29"/>
      <c r="G1906" s="70"/>
      <c r="H1906" s="29"/>
      <c r="I1906" s="29"/>
      <c r="O1906" s="3"/>
      <c r="P1906" s="23"/>
      <c r="Q1906" s="23"/>
      <c r="R1906" s="29"/>
      <c r="S1906" s="29"/>
      <c r="T1906" s="29"/>
      <c r="U1906" s="70"/>
      <c r="V1906" s="29"/>
      <c r="W1906" s="29"/>
    </row>
    <row r="1907" spans="2:23" x14ac:dyDescent="0.2">
      <c r="D1907" s="29"/>
      <c r="E1907" s="29"/>
      <c r="G1907" s="70"/>
      <c r="H1907" s="29"/>
      <c r="I1907" s="29"/>
      <c r="O1907" s="3"/>
      <c r="P1907" s="23"/>
      <c r="Q1907" s="23"/>
      <c r="R1907" s="29"/>
      <c r="S1907" s="29"/>
      <c r="T1907" s="29"/>
      <c r="U1907" s="70"/>
      <c r="V1907" s="29"/>
      <c r="W1907" s="29"/>
    </row>
    <row r="1908" spans="2:23" x14ac:dyDescent="0.2">
      <c r="D1908" s="75"/>
      <c r="G1908" s="70"/>
      <c r="H1908" s="76"/>
      <c r="I1908" s="76"/>
      <c r="O1908" s="3"/>
      <c r="P1908" s="23"/>
      <c r="Q1908" s="23"/>
      <c r="R1908" s="75"/>
      <c r="S1908" s="76"/>
      <c r="T1908" s="29"/>
      <c r="U1908" s="70"/>
      <c r="V1908" s="76"/>
      <c r="W1908" s="76"/>
    </row>
    <row r="1909" spans="2:23" x14ac:dyDescent="0.2">
      <c r="D1909" s="75"/>
      <c r="G1909" s="70"/>
      <c r="H1909" s="76"/>
      <c r="I1909" s="76"/>
      <c r="O1909" s="3"/>
      <c r="P1909" s="23"/>
      <c r="Q1909" s="23"/>
      <c r="R1909" s="75"/>
      <c r="S1909" s="76"/>
      <c r="T1909" s="29"/>
      <c r="U1909" s="70"/>
      <c r="V1909" s="76"/>
      <c r="W1909" s="76"/>
    </row>
    <row r="1910" spans="2:23" x14ac:dyDescent="0.2">
      <c r="D1910" s="75"/>
      <c r="G1910" s="70"/>
      <c r="H1910" s="76"/>
      <c r="I1910" s="76"/>
      <c r="O1910" s="3"/>
      <c r="P1910" s="23"/>
      <c r="Q1910" s="23"/>
      <c r="R1910" s="75"/>
      <c r="S1910" s="76"/>
      <c r="T1910" s="29"/>
      <c r="U1910" s="70"/>
      <c r="V1910" s="76"/>
      <c r="W1910" s="76"/>
    </row>
    <row r="1911" spans="2:23" x14ac:dyDescent="0.2">
      <c r="D1911" s="75"/>
      <c r="F1911" s="73"/>
      <c r="G1911" s="74"/>
      <c r="H1911" s="76"/>
      <c r="I1911" s="76"/>
      <c r="O1911" s="3"/>
      <c r="P1911" s="23"/>
      <c r="Q1911" s="23"/>
      <c r="R1911" s="75"/>
      <c r="S1911" s="76"/>
      <c r="T1911" s="73"/>
      <c r="U1911" s="74"/>
      <c r="V1911" s="76"/>
      <c r="W1911" s="76"/>
    </row>
    <row r="1912" spans="2:23" x14ac:dyDescent="0.2">
      <c r="D1912" s="75"/>
      <c r="G1912" s="70"/>
      <c r="H1912" s="76"/>
      <c r="I1912" s="76"/>
      <c r="O1912" s="3"/>
      <c r="P1912" s="23"/>
      <c r="Q1912" s="23"/>
      <c r="R1912" s="75"/>
      <c r="S1912" s="76"/>
      <c r="T1912" s="29"/>
      <c r="U1912" s="70"/>
      <c r="V1912" s="76"/>
      <c r="W1912" s="76"/>
    </row>
    <row r="1913" spans="2:23" x14ac:dyDescent="0.2">
      <c r="D1913" s="75"/>
      <c r="G1913" s="70"/>
      <c r="H1913" s="76"/>
      <c r="I1913" s="76"/>
      <c r="O1913" s="3"/>
      <c r="P1913" s="23"/>
      <c r="Q1913" s="23"/>
      <c r="R1913" s="75"/>
      <c r="S1913" s="76"/>
      <c r="T1913" s="29"/>
      <c r="U1913" s="70"/>
      <c r="V1913" s="76"/>
      <c r="W1913" s="76"/>
    </row>
    <row r="1914" spans="2:23" x14ac:dyDescent="0.2">
      <c r="D1914" s="29"/>
      <c r="E1914" s="29"/>
      <c r="G1914" s="70"/>
      <c r="H1914" s="29"/>
      <c r="I1914" s="29"/>
      <c r="O1914" s="3"/>
      <c r="P1914" s="23"/>
      <c r="Q1914" s="23"/>
      <c r="R1914" s="29"/>
      <c r="S1914" s="29"/>
      <c r="T1914" s="29"/>
      <c r="U1914" s="70"/>
      <c r="V1914" s="29"/>
      <c r="W1914" s="29"/>
    </row>
    <row r="1915" spans="2:23" x14ac:dyDescent="0.2">
      <c r="D1915" s="29"/>
      <c r="E1915" s="29"/>
      <c r="G1915" s="70"/>
      <c r="H1915" s="29"/>
      <c r="I1915" s="29"/>
      <c r="O1915" s="3"/>
      <c r="P1915" s="23"/>
      <c r="Q1915" s="23"/>
      <c r="R1915" s="29"/>
      <c r="S1915" s="29"/>
      <c r="T1915" s="29"/>
      <c r="U1915" s="70"/>
      <c r="V1915" s="29"/>
      <c r="W1915" s="29"/>
    </row>
    <row r="1916" spans="2:23" x14ac:dyDescent="0.2">
      <c r="B1916" s="102"/>
      <c r="C1916" s="102"/>
      <c r="D1916" s="76"/>
      <c r="H1916" s="76"/>
      <c r="I1916" s="76"/>
      <c r="O1916" s="3"/>
      <c r="P1916" s="102"/>
      <c r="Q1916" s="102"/>
      <c r="R1916" s="76"/>
      <c r="S1916" s="76"/>
      <c r="T1916" s="29"/>
      <c r="U1916" s="71"/>
      <c r="V1916" s="76"/>
      <c r="W1916" s="76"/>
    </row>
    <row r="1917" spans="2:23" x14ac:dyDescent="0.2">
      <c r="D1917" s="29"/>
      <c r="E1917" s="29"/>
      <c r="G1917" s="70"/>
      <c r="H1917" s="29"/>
      <c r="I1917" s="29"/>
      <c r="O1917" s="3"/>
      <c r="P1917" s="23"/>
      <c r="Q1917" s="23"/>
      <c r="R1917" s="29"/>
      <c r="S1917" s="29"/>
      <c r="T1917" s="29"/>
      <c r="U1917" s="70"/>
      <c r="V1917" s="29"/>
      <c r="W1917" s="29"/>
    </row>
    <row r="1918" spans="2:23" x14ac:dyDescent="0.2">
      <c r="D1918" s="29"/>
      <c r="E1918" s="29"/>
      <c r="G1918" s="70"/>
      <c r="H1918" s="29"/>
      <c r="I1918" s="29"/>
      <c r="O1918" s="3"/>
      <c r="P1918" s="23"/>
      <c r="Q1918" s="23"/>
      <c r="R1918" s="29"/>
      <c r="S1918" s="29"/>
      <c r="T1918" s="29"/>
      <c r="U1918" s="70"/>
      <c r="V1918" s="29"/>
      <c r="W1918" s="29"/>
    </row>
    <row r="1919" spans="2:23" x14ac:dyDescent="0.2">
      <c r="D1919" s="29"/>
      <c r="E1919" s="29"/>
      <c r="H1919" s="29"/>
      <c r="I1919" s="29"/>
      <c r="O1919" s="3"/>
      <c r="P1919" s="23"/>
      <c r="Q1919" s="23"/>
      <c r="R1919" s="29"/>
      <c r="S1919" s="29"/>
      <c r="T1919" s="29"/>
      <c r="U1919" s="71"/>
      <c r="V1919" s="29"/>
      <c r="W1919" s="29"/>
    </row>
    <row r="1920" spans="2:23" x14ac:dyDescent="0.2">
      <c r="D1920" s="29"/>
      <c r="E1920" s="29"/>
      <c r="G1920" s="70"/>
      <c r="H1920" s="29"/>
      <c r="I1920" s="29"/>
      <c r="O1920" s="3"/>
      <c r="P1920" s="23"/>
      <c r="Q1920" s="23"/>
      <c r="R1920" s="29"/>
      <c r="S1920" s="29"/>
      <c r="T1920" s="29"/>
      <c r="U1920" s="70"/>
      <c r="V1920" s="29"/>
      <c r="W1920" s="29"/>
    </row>
    <row r="1921" spans="4:23" x14ac:dyDescent="0.2">
      <c r="D1921" s="29"/>
      <c r="E1921" s="29"/>
      <c r="H1921" s="29"/>
      <c r="I1921" s="29"/>
      <c r="O1921" s="3"/>
      <c r="P1921" s="23"/>
      <c r="Q1921" s="23"/>
      <c r="R1921" s="29"/>
      <c r="S1921" s="29"/>
      <c r="T1921" s="29"/>
      <c r="U1921" s="71"/>
      <c r="V1921" s="29"/>
      <c r="W1921" s="29"/>
    </row>
    <row r="1922" spans="4:23" x14ac:dyDescent="0.2">
      <c r="D1922" s="29"/>
      <c r="E1922" s="29"/>
      <c r="H1922" s="29"/>
      <c r="I1922" s="29"/>
      <c r="O1922" s="3"/>
      <c r="P1922" s="23"/>
      <c r="Q1922" s="23"/>
      <c r="R1922" s="29"/>
      <c r="S1922" s="29"/>
      <c r="T1922" s="29"/>
      <c r="U1922" s="71"/>
      <c r="V1922" s="29"/>
      <c r="W1922" s="29"/>
    </row>
    <row r="1923" spans="4:23" x14ac:dyDescent="0.2">
      <c r="D1923" s="29"/>
      <c r="E1923" s="29"/>
      <c r="G1923" s="70"/>
      <c r="H1923" s="29"/>
      <c r="I1923" s="29"/>
      <c r="O1923" s="3"/>
      <c r="P1923" s="23"/>
      <c r="Q1923" s="23"/>
      <c r="R1923" s="29"/>
      <c r="S1923" s="29"/>
      <c r="T1923" s="29"/>
      <c r="U1923" s="70"/>
      <c r="V1923" s="29"/>
      <c r="W1923" s="29"/>
    </row>
    <row r="1924" spans="4:23" x14ac:dyDescent="0.2">
      <c r="D1924" s="29"/>
      <c r="E1924" s="29"/>
      <c r="G1924" s="70"/>
      <c r="H1924" s="29"/>
      <c r="I1924" s="29"/>
      <c r="O1924" s="3"/>
      <c r="P1924" s="23"/>
      <c r="Q1924" s="23"/>
      <c r="R1924" s="29"/>
      <c r="S1924" s="29"/>
      <c r="T1924" s="29"/>
      <c r="U1924" s="70"/>
      <c r="V1924" s="29"/>
      <c r="W1924" s="29"/>
    </row>
    <row r="1925" spans="4:23" x14ac:dyDescent="0.2">
      <c r="D1925" s="29"/>
      <c r="E1925" s="29"/>
      <c r="G1925" s="70"/>
      <c r="H1925" s="29"/>
      <c r="I1925" s="29"/>
      <c r="O1925" s="3"/>
      <c r="P1925" s="23"/>
      <c r="Q1925" s="23"/>
      <c r="R1925" s="29"/>
      <c r="S1925" s="29"/>
      <c r="T1925" s="29"/>
      <c r="U1925" s="70"/>
      <c r="V1925" s="29"/>
      <c r="W1925" s="29"/>
    </row>
    <row r="1926" spans="4:23" x14ac:dyDescent="0.2">
      <c r="D1926" s="75"/>
      <c r="F1926" s="73"/>
      <c r="G1926" s="74"/>
      <c r="H1926" s="29"/>
      <c r="I1926" s="76"/>
      <c r="O1926" s="3"/>
      <c r="P1926" s="23"/>
      <c r="Q1926" s="23"/>
      <c r="R1926" s="75"/>
      <c r="S1926" s="76"/>
      <c r="T1926" s="73"/>
      <c r="U1926" s="74"/>
      <c r="V1926" s="29"/>
      <c r="W1926" s="76"/>
    </row>
    <row r="1927" spans="4:23" x14ac:dyDescent="0.2">
      <c r="D1927" s="29"/>
      <c r="E1927" s="29"/>
      <c r="H1927" s="29"/>
      <c r="I1927" s="29"/>
      <c r="O1927" s="3"/>
      <c r="P1927" s="23"/>
      <c r="Q1927" s="23"/>
      <c r="R1927" s="29"/>
      <c r="S1927" s="29"/>
      <c r="T1927" s="29"/>
      <c r="U1927" s="71"/>
      <c r="V1927" s="29"/>
      <c r="W1927" s="29"/>
    </row>
    <row r="1928" spans="4:23" x14ac:dyDescent="0.2">
      <c r="D1928" s="29"/>
      <c r="E1928" s="29"/>
      <c r="G1928" s="70"/>
      <c r="H1928" s="29"/>
      <c r="I1928" s="29"/>
      <c r="O1928" s="3"/>
      <c r="P1928" s="23"/>
      <c r="Q1928" s="23"/>
      <c r="R1928" s="29"/>
      <c r="S1928" s="29"/>
      <c r="T1928" s="29"/>
      <c r="U1928" s="70"/>
      <c r="V1928" s="29"/>
      <c r="W1928" s="29"/>
    </row>
    <row r="1929" spans="4:23" x14ac:dyDescent="0.2">
      <c r="D1929" s="29"/>
      <c r="E1929" s="29"/>
      <c r="G1929" s="70"/>
      <c r="H1929" s="76"/>
      <c r="I1929" s="29"/>
      <c r="O1929" s="3"/>
      <c r="P1929" s="23"/>
      <c r="Q1929" s="23"/>
      <c r="R1929" s="29"/>
      <c r="S1929" s="29"/>
      <c r="T1929" s="29"/>
      <c r="U1929" s="70"/>
      <c r="V1929" s="76"/>
      <c r="W1929" s="29"/>
    </row>
    <row r="1930" spans="4:23" x14ac:dyDescent="0.2">
      <c r="D1930" s="29"/>
      <c r="E1930" s="29"/>
      <c r="G1930" s="70"/>
      <c r="H1930" s="29"/>
      <c r="I1930" s="29"/>
      <c r="O1930" s="3"/>
      <c r="P1930" s="23"/>
      <c r="Q1930" s="23"/>
      <c r="R1930" s="29"/>
      <c r="S1930" s="29"/>
      <c r="T1930" s="29"/>
      <c r="U1930" s="70"/>
      <c r="V1930" s="29"/>
      <c r="W1930" s="29"/>
    </row>
    <row r="1931" spans="4:23" x14ac:dyDescent="0.2">
      <c r="D1931" s="29"/>
      <c r="E1931" s="29"/>
      <c r="G1931" s="70"/>
      <c r="H1931" s="29"/>
      <c r="I1931" s="29"/>
      <c r="O1931" s="3"/>
      <c r="P1931" s="23"/>
      <c r="Q1931" s="23"/>
      <c r="R1931" s="29"/>
      <c r="S1931" s="29"/>
      <c r="T1931" s="29"/>
      <c r="U1931" s="70"/>
      <c r="V1931" s="29"/>
      <c r="W1931" s="29"/>
    </row>
    <row r="1932" spans="4:23" x14ac:dyDescent="0.2">
      <c r="D1932" s="29"/>
      <c r="E1932" s="29"/>
      <c r="G1932" s="70"/>
      <c r="H1932" s="29"/>
      <c r="I1932" s="29"/>
      <c r="O1932" s="3"/>
      <c r="P1932" s="23"/>
      <c r="Q1932" s="23"/>
      <c r="R1932" s="29"/>
      <c r="S1932" s="29"/>
      <c r="T1932" s="29"/>
      <c r="U1932" s="70"/>
      <c r="V1932" s="29"/>
      <c r="W1932" s="29"/>
    </row>
    <row r="1933" spans="4:23" x14ac:dyDescent="0.2">
      <c r="D1933" s="29"/>
      <c r="E1933" s="29"/>
      <c r="G1933" s="70"/>
      <c r="H1933" s="29"/>
      <c r="I1933" s="29"/>
      <c r="O1933" s="3"/>
      <c r="P1933" s="23"/>
      <c r="Q1933" s="23"/>
      <c r="R1933" s="29"/>
      <c r="S1933" s="29"/>
      <c r="T1933" s="29"/>
      <c r="U1933" s="70"/>
      <c r="V1933" s="29"/>
      <c r="W1933" s="29"/>
    </row>
    <row r="1934" spans="4:23" x14ac:dyDescent="0.2">
      <c r="D1934" s="29"/>
      <c r="E1934" s="29"/>
      <c r="G1934" s="70"/>
      <c r="H1934" s="29"/>
      <c r="I1934" s="29"/>
      <c r="O1934" s="3"/>
      <c r="P1934" s="23"/>
      <c r="Q1934" s="23"/>
      <c r="R1934" s="29"/>
      <c r="S1934" s="29"/>
      <c r="T1934" s="29"/>
      <c r="U1934" s="70"/>
      <c r="V1934" s="29"/>
      <c r="W1934" s="29"/>
    </row>
    <row r="1935" spans="4:23" x14ac:dyDescent="0.2">
      <c r="D1935" s="29"/>
      <c r="E1935" s="29"/>
      <c r="H1935" s="29"/>
      <c r="I1935" s="29"/>
      <c r="O1935" s="3"/>
      <c r="P1935" s="23"/>
      <c r="Q1935" s="23"/>
      <c r="R1935" s="29"/>
      <c r="S1935" s="29"/>
      <c r="T1935" s="29"/>
      <c r="U1935" s="71"/>
      <c r="V1935" s="29"/>
      <c r="W1935" s="29"/>
    </row>
    <row r="1936" spans="4:23" x14ac:dyDescent="0.2">
      <c r="D1936" s="29"/>
      <c r="E1936" s="29"/>
      <c r="G1936" s="70"/>
      <c r="H1936" s="29"/>
      <c r="I1936" s="29"/>
      <c r="O1936" s="3"/>
      <c r="P1936" s="23"/>
      <c r="Q1936" s="23"/>
      <c r="R1936" s="29"/>
      <c r="S1936" s="29"/>
      <c r="T1936" s="29"/>
      <c r="U1936" s="70"/>
      <c r="V1936" s="29"/>
      <c r="W1936" s="29"/>
    </row>
    <row r="1937" spans="2:23" x14ac:dyDescent="0.2">
      <c r="D1937" s="29"/>
      <c r="E1937" s="29"/>
      <c r="G1937" s="70"/>
      <c r="H1937" s="29"/>
      <c r="I1937" s="29"/>
      <c r="O1937" s="3"/>
      <c r="P1937" s="23"/>
      <c r="Q1937" s="23"/>
      <c r="R1937" s="29"/>
      <c r="S1937" s="29"/>
      <c r="T1937" s="29"/>
      <c r="U1937" s="70"/>
      <c r="V1937" s="29"/>
      <c r="W1937" s="29"/>
    </row>
    <row r="1938" spans="2:23" x14ac:dyDescent="0.2">
      <c r="B1938" s="102"/>
      <c r="C1938" s="102"/>
      <c r="D1938" s="75"/>
      <c r="F1938" s="73"/>
      <c r="G1938" s="74"/>
      <c r="H1938" s="76"/>
      <c r="I1938" s="76"/>
      <c r="O1938" s="3"/>
      <c r="P1938" s="102"/>
      <c r="Q1938" s="102"/>
      <c r="R1938" s="75"/>
      <c r="S1938" s="76"/>
      <c r="T1938" s="73"/>
      <c r="U1938" s="74"/>
      <c r="V1938" s="76"/>
      <c r="W1938" s="76"/>
    </row>
    <row r="1939" spans="2:23" x14ac:dyDescent="0.2">
      <c r="D1939" s="75"/>
      <c r="F1939" s="73"/>
      <c r="G1939" s="74"/>
      <c r="H1939" s="76"/>
      <c r="I1939" s="76"/>
      <c r="O1939" s="3"/>
      <c r="P1939" s="23"/>
      <c r="Q1939" s="23"/>
      <c r="R1939" s="75"/>
      <c r="S1939" s="76"/>
      <c r="T1939" s="73"/>
      <c r="U1939" s="74"/>
      <c r="V1939" s="76"/>
      <c r="W1939" s="76"/>
    </row>
    <row r="1940" spans="2:23" x14ac:dyDescent="0.2">
      <c r="D1940" s="29"/>
      <c r="E1940" s="29"/>
      <c r="H1940" s="29"/>
      <c r="I1940" s="29"/>
      <c r="O1940" s="3"/>
      <c r="P1940" s="23"/>
      <c r="Q1940" s="23"/>
      <c r="R1940" s="29"/>
      <c r="S1940" s="29"/>
      <c r="T1940" s="29"/>
      <c r="U1940" s="71"/>
      <c r="V1940" s="29"/>
      <c r="W1940" s="29"/>
    </row>
    <row r="1941" spans="2:23" x14ac:dyDescent="0.2">
      <c r="D1941" s="29"/>
      <c r="E1941" s="29"/>
      <c r="G1941" s="70"/>
      <c r="H1941" s="29"/>
      <c r="I1941" s="29"/>
      <c r="O1941" s="3"/>
      <c r="P1941" s="23"/>
      <c r="Q1941" s="23"/>
      <c r="R1941" s="29"/>
      <c r="S1941" s="29"/>
      <c r="T1941" s="29"/>
      <c r="U1941" s="70"/>
      <c r="V1941" s="29"/>
      <c r="W1941" s="29"/>
    </row>
    <row r="1942" spans="2:23" x14ac:dyDescent="0.2">
      <c r="D1942" s="75"/>
      <c r="F1942" s="73"/>
      <c r="G1942" s="74"/>
      <c r="H1942" s="76"/>
      <c r="I1942" s="76"/>
      <c r="O1942" s="3"/>
      <c r="P1942" s="23"/>
      <c r="Q1942" s="23"/>
      <c r="R1942" s="75"/>
      <c r="S1942" s="76"/>
      <c r="T1942" s="73"/>
      <c r="U1942" s="74"/>
      <c r="V1942" s="76"/>
      <c r="W1942" s="76"/>
    </row>
    <row r="1943" spans="2:23" x14ac:dyDescent="0.2">
      <c r="B1943" s="102"/>
      <c r="C1943" s="102"/>
      <c r="D1943" s="76"/>
      <c r="G1943" s="70"/>
      <c r="H1943" s="76"/>
      <c r="I1943" s="76"/>
      <c r="O1943" s="3"/>
      <c r="P1943" s="102"/>
      <c r="Q1943" s="102"/>
      <c r="R1943" s="76"/>
      <c r="S1943" s="76"/>
      <c r="T1943" s="29"/>
      <c r="U1943" s="70"/>
      <c r="V1943" s="76"/>
      <c r="W1943" s="76"/>
    </row>
    <row r="1944" spans="2:23" x14ac:dyDescent="0.2">
      <c r="D1944" s="76"/>
      <c r="G1944" s="70"/>
      <c r="H1944" s="76"/>
      <c r="I1944" s="76"/>
      <c r="O1944" s="3"/>
      <c r="P1944" s="23"/>
      <c r="Q1944" s="23"/>
      <c r="R1944" s="76"/>
      <c r="S1944" s="76"/>
      <c r="T1944" s="29"/>
      <c r="U1944" s="70"/>
      <c r="V1944" s="76"/>
      <c r="W1944" s="76"/>
    </row>
    <row r="1945" spans="2:23" x14ac:dyDescent="0.2">
      <c r="D1945" s="29"/>
      <c r="E1945" s="29"/>
      <c r="G1945" s="70"/>
      <c r="H1945" s="29"/>
      <c r="I1945" s="29"/>
      <c r="O1945" s="3"/>
      <c r="P1945" s="23"/>
      <c r="Q1945" s="23"/>
      <c r="R1945" s="29"/>
      <c r="S1945" s="29"/>
      <c r="T1945" s="29"/>
      <c r="U1945" s="70"/>
      <c r="V1945" s="29"/>
      <c r="W1945" s="29"/>
    </row>
    <row r="1946" spans="2:23" x14ac:dyDescent="0.2">
      <c r="D1946" s="29"/>
      <c r="E1946" s="29"/>
      <c r="G1946" s="70"/>
      <c r="H1946" s="29"/>
      <c r="I1946" s="29"/>
      <c r="O1946" s="3"/>
      <c r="P1946" s="23"/>
      <c r="Q1946" s="23"/>
      <c r="R1946" s="29"/>
      <c r="S1946" s="29"/>
      <c r="T1946" s="29"/>
      <c r="U1946" s="70"/>
      <c r="V1946" s="29"/>
      <c r="W1946" s="29"/>
    </row>
    <row r="1947" spans="2:23" x14ac:dyDescent="0.2">
      <c r="D1947" s="29"/>
      <c r="E1947" s="29"/>
      <c r="G1947" s="70"/>
      <c r="H1947" s="29"/>
      <c r="I1947" s="29"/>
      <c r="O1947" s="3"/>
      <c r="P1947" s="23"/>
      <c r="Q1947" s="23"/>
      <c r="R1947" s="29"/>
      <c r="S1947" s="29"/>
      <c r="T1947" s="29"/>
      <c r="U1947" s="70"/>
      <c r="V1947" s="29"/>
      <c r="W1947" s="29"/>
    </row>
    <row r="1948" spans="2:23" x14ac:dyDescent="0.2">
      <c r="B1948" s="102"/>
      <c r="C1948" s="102"/>
      <c r="D1948" s="75"/>
      <c r="F1948" s="73"/>
      <c r="G1948" s="74"/>
      <c r="H1948" s="76"/>
      <c r="I1948" s="76"/>
      <c r="O1948" s="3"/>
      <c r="P1948" s="102"/>
      <c r="Q1948" s="102"/>
      <c r="R1948" s="75"/>
      <c r="S1948" s="76"/>
      <c r="T1948" s="73"/>
      <c r="U1948" s="74"/>
      <c r="V1948" s="76"/>
      <c r="W1948" s="76"/>
    </row>
    <row r="1949" spans="2:23" x14ac:dyDescent="0.2">
      <c r="D1949" s="29"/>
      <c r="E1949" s="29"/>
      <c r="G1949" s="70"/>
      <c r="H1949" s="29"/>
      <c r="I1949" s="29"/>
      <c r="O1949" s="3"/>
      <c r="P1949" s="23"/>
      <c r="Q1949" s="23"/>
      <c r="R1949" s="29"/>
      <c r="S1949" s="29"/>
      <c r="T1949" s="29"/>
      <c r="U1949" s="70"/>
      <c r="V1949" s="29"/>
      <c r="W1949" s="29"/>
    </row>
    <row r="1950" spans="2:23" x14ac:dyDescent="0.2">
      <c r="D1950" s="29"/>
      <c r="E1950" s="29"/>
      <c r="H1950" s="29"/>
      <c r="I1950" s="29"/>
      <c r="O1950" s="3"/>
      <c r="P1950" s="23"/>
      <c r="Q1950" s="23"/>
      <c r="R1950" s="29"/>
      <c r="S1950" s="29"/>
      <c r="T1950" s="29"/>
      <c r="U1950" s="71"/>
      <c r="V1950" s="29"/>
      <c r="W1950" s="29"/>
    </row>
    <row r="1951" spans="2:23" x14ac:dyDescent="0.2">
      <c r="D1951" s="29"/>
      <c r="E1951" s="29"/>
      <c r="G1951" s="70"/>
      <c r="H1951" s="29"/>
      <c r="I1951" s="29"/>
      <c r="O1951" s="3"/>
      <c r="P1951" s="23"/>
      <c r="Q1951" s="23"/>
      <c r="R1951" s="29"/>
      <c r="S1951" s="29"/>
      <c r="T1951" s="29"/>
      <c r="U1951" s="70"/>
      <c r="V1951" s="29"/>
      <c r="W1951" s="29"/>
    </row>
    <row r="1952" spans="2:23" x14ac:dyDescent="0.2">
      <c r="D1952" s="29"/>
      <c r="E1952" s="29"/>
      <c r="G1952" s="70"/>
      <c r="H1952" s="29"/>
      <c r="I1952" s="29"/>
      <c r="O1952" s="3"/>
      <c r="P1952" s="23"/>
      <c r="Q1952" s="23"/>
      <c r="R1952" s="29"/>
      <c r="S1952" s="29"/>
      <c r="T1952" s="29"/>
      <c r="U1952" s="70"/>
      <c r="V1952" s="29"/>
      <c r="W1952" s="29"/>
    </row>
    <row r="1953" spans="2:23" x14ac:dyDescent="0.2">
      <c r="D1953" s="29"/>
      <c r="E1953" s="29"/>
      <c r="G1953" s="70"/>
      <c r="H1953" s="29"/>
      <c r="I1953" s="29"/>
      <c r="O1953" s="3"/>
      <c r="P1953" s="23"/>
      <c r="Q1953" s="23"/>
      <c r="R1953" s="29"/>
      <c r="S1953" s="29"/>
      <c r="T1953" s="29"/>
      <c r="U1953" s="70"/>
      <c r="V1953" s="29"/>
      <c r="W1953" s="29"/>
    </row>
    <row r="1954" spans="2:23" x14ac:dyDescent="0.2">
      <c r="D1954" s="29"/>
      <c r="E1954" s="29"/>
      <c r="G1954" s="70"/>
      <c r="H1954" s="29"/>
      <c r="I1954" s="29"/>
      <c r="O1954" s="3"/>
      <c r="P1954" s="23"/>
      <c r="Q1954" s="23"/>
      <c r="R1954" s="29"/>
      <c r="S1954" s="29"/>
      <c r="T1954" s="29"/>
      <c r="U1954" s="70"/>
      <c r="V1954" s="29"/>
      <c r="W1954" s="29"/>
    </row>
    <row r="1955" spans="2:23" x14ac:dyDescent="0.2">
      <c r="D1955" s="29"/>
      <c r="E1955" s="29"/>
      <c r="G1955" s="70"/>
      <c r="H1955" s="29"/>
      <c r="I1955" s="29"/>
      <c r="O1955" s="3"/>
      <c r="P1955" s="23"/>
      <c r="Q1955" s="23"/>
      <c r="R1955" s="29"/>
      <c r="S1955" s="29"/>
      <c r="T1955" s="29"/>
      <c r="U1955" s="70"/>
      <c r="V1955" s="29"/>
      <c r="W1955" s="29"/>
    </row>
    <row r="1956" spans="2:23" x14ac:dyDescent="0.2">
      <c r="D1956" s="75"/>
      <c r="G1956" s="70"/>
      <c r="H1956" s="76"/>
      <c r="I1956" s="76"/>
      <c r="O1956" s="3"/>
      <c r="P1956" s="23"/>
      <c r="Q1956" s="23"/>
      <c r="R1956" s="75"/>
      <c r="S1956" s="76"/>
      <c r="T1956" s="29"/>
      <c r="U1956" s="70"/>
      <c r="V1956" s="76"/>
      <c r="W1956" s="76"/>
    </row>
    <row r="1957" spans="2:23" x14ac:dyDescent="0.2">
      <c r="D1957" s="29"/>
      <c r="E1957" s="29"/>
      <c r="G1957" s="70"/>
      <c r="H1957" s="29"/>
      <c r="I1957" s="29"/>
      <c r="O1957" s="3"/>
      <c r="P1957" s="23"/>
      <c r="Q1957" s="23"/>
      <c r="R1957" s="29"/>
      <c r="S1957" s="29"/>
      <c r="T1957" s="29"/>
      <c r="U1957" s="70"/>
      <c r="V1957" s="29"/>
      <c r="W1957" s="29"/>
    </row>
    <row r="1958" spans="2:23" x14ac:dyDescent="0.2">
      <c r="D1958" s="29"/>
      <c r="E1958" s="29"/>
      <c r="G1958" s="70"/>
      <c r="H1958" s="29"/>
      <c r="I1958" s="29"/>
      <c r="O1958" s="3"/>
      <c r="P1958" s="23"/>
      <c r="Q1958" s="23"/>
      <c r="R1958" s="29"/>
      <c r="S1958" s="29"/>
      <c r="T1958" s="29"/>
      <c r="U1958" s="70"/>
      <c r="V1958" s="29"/>
      <c r="W1958" s="29"/>
    </row>
    <row r="1959" spans="2:23" x14ac:dyDescent="0.2">
      <c r="D1959" s="29"/>
      <c r="E1959" s="29"/>
      <c r="G1959" s="70"/>
      <c r="H1959" s="29"/>
      <c r="I1959" s="29"/>
      <c r="O1959" s="3"/>
      <c r="P1959" s="23"/>
      <c r="Q1959" s="23"/>
      <c r="R1959" s="29"/>
      <c r="S1959" s="29"/>
      <c r="T1959" s="29"/>
      <c r="U1959" s="70"/>
      <c r="V1959" s="29"/>
      <c r="W1959" s="29"/>
    </row>
    <row r="1960" spans="2:23" x14ac:dyDescent="0.2">
      <c r="D1960" s="29"/>
      <c r="E1960" s="29"/>
      <c r="G1960" s="70"/>
      <c r="H1960" s="29"/>
      <c r="I1960" s="29"/>
      <c r="O1960" s="3"/>
      <c r="P1960" s="23"/>
      <c r="Q1960" s="23"/>
      <c r="R1960" s="29"/>
      <c r="S1960" s="29"/>
      <c r="T1960" s="29"/>
      <c r="U1960" s="70"/>
      <c r="V1960" s="29"/>
      <c r="W1960" s="29"/>
    </row>
    <row r="1961" spans="2:23" x14ac:dyDescent="0.2">
      <c r="D1961" s="76"/>
      <c r="H1961" s="76"/>
      <c r="I1961" s="76"/>
      <c r="O1961" s="3"/>
      <c r="P1961" s="23"/>
      <c r="Q1961" s="23"/>
      <c r="R1961" s="76"/>
      <c r="S1961" s="76"/>
      <c r="T1961" s="29"/>
      <c r="U1961" s="71"/>
      <c r="V1961" s="76"/>
      <c r="W1961" s="76"/>
    </row>
    <row r="1962" spans="2:23" x14ac:dyDescent="0.2">
      <c r="D1962" s="75"/>
      <c r="F1962" s="73"/>
      <c r="G1962" s="74"/>
      <c r="H1962" s="76"/>
      <c r="I1962" s="76"/>
      <c r="O1962" s="3"/>
      <c r="P1962" s="23"/>
      <c r="Q1962" s="23"/>
      <c r="R1962" s="75"/>
      <c r="S1962" s="76"/>
      <c r="T1962" s="73"/>
      <c r="U1962" s="74"/>
      <c r="V1962" s="76"/>
      <c r="W1962" s="76"/>
    </row>
    <row r="1963" spans="2:23" x14ac:dyDescent="0.2">
      <c r="D1963" s="29"/>
      <c r="E1963" s="29"/>
      <c r="G1963" s="70"/>
      <c r="H1963" s="29"/>
      <c r="I1963" s="29"/>
      <c r="O1963" s="3"/>
      <c r="P1963" s="23"/>
      <c r="Q1963" s="23"/>
      <c r="R1963" s="29"/>
      <c r="S1963" s="29"/>
      <c r="T1963" s="29"/>
      <c r="U1963" s="70"/>
      <c r="V1963" s="29"/>
      <c r="W1963" s="29"/>
    </row>
    <row r="1964" spans="2:23" x14ac:dyDescent="0.2">
      <c r="D1964" s="29"/>
      <c r="E1964" s="29"/>
      <c r="G1964" s="70"/>
      <c r="H1964" s="29"/>
      <c r="I1964" s="29"/>
      <c r="O1964" s="3"/>
      <c r="P1964" s="23"/>
      <c r="Q1964" s="23"/>
      <c r="R1964" s="29"/>
      <c r="S1964" s="29"/>
      <c r="T1964" s="29"/>
      <c r="U1964" s="70"/>
      <c r="V1964" s="29"/>
      <c r="W1964" s="29"/>
    </row>
    <row r="1965" spans="2:23" x14ac:dyDescent="0.2">
      <c r="D1965" s="29"/>
      <c r="E1965" s="29"/>
      <c r="G1965" s="70"/>
      <c r="H1965" s="29"/>
      <c r="I1965" s="29"/>
      <c r="O1965" s="3"/>
      <c r="P1965" s="23"/>
      <c r="Q1965" s="23"/>
      <c r="R1965" s="29"/>
      <c r="S1965" s="29"/>
      <c r="T1965" s="29"/>
      <c r="U1965" s="70"/>
      <c r="V1965" s="29"/>
      <c r="W1965" s="29"/>
    </row>
    <row r="1966" spans="2:23" x14ac:dyDescent="0.2">
      <c r="B1966" s="102"/>
      <c r="C1966" s="102"/>
      <c r="D1966" s="75"/>
      <c r="F1966" s="73"/>
      <c r="G1966" s="74"/>
      <c r="H1966" s="76"/>
      <c r="I1966" s="76"/>
      <c r="O1966" s="3"/>
      <c r="P1966" s="102"/>
      <c r="Q1966" s="102"/>
      <c r="R1966" s="75"/>
      <c r="S1966" s="76"/>
      <c r="T1966" s="73"/>
      <c r="U1966" s="74"/>
      <c r="V1966" s="76"/>
      <c r="W1966" s="76"/>
    </row>
    <row r="1967" spans="2:23" x14ac:dyDescent="0.2">
      <c r="D1967" s="29"/>
      <c r="E1967" s="29"/>
      <c r="G1967" s="70"/>
      <c r="H1967" s="29"/>
      <c r="I1967" s="29"/>
      <c r="O1967" s="3"/>
      <c r="P1967" s="23"/>
      <c r="Q1967" s="23"/>
      <c r="R1967" s="29"/>
      <c r="S1967" s="29"/>
      <c r="T1967" s="29"/>
      <c r="U1967" s="70"/>
      <c r="V1967" s="29"/>
      <c r="W1967" s="29"/>
    </row>
    <row r="1968" spans="2:23" x14ac:dyDescent="0.2">
      <c r="D1968" s="76"/>
      <c r="G1968" s="70"/>
      <c r="H1968" s="76"/>
      <c r="I1968" s="76"/>
      <c r="O1968" s="3"/>
      <c r="P1968" s="23"/>
      <c r="Q1968" s="23"/>
      <c r="R1968" s="76"/>
      <c r="S1968" s="76"/>
      <c r="T1968" s="29"/>
      <c r="U1968" s="70"/>
      <c r="V1968" s="76"/>
      <c r="W1968" s="76"/>
    </row>
    <row r="1969" spans="2:23" x14ac:dyDescent="0.2">
      <c r="D1969" s="29"/>
      <c r="E1969" s="29"/>
      <c r="G1969" s="70"/>
      <c r="H1969" s="29"/>
      <c r="I1969" s="29"/>
      <c r="O1969" s="3"/>
      <c r="P1969" s="23"/>
      <c r="Q1969" s="23"/>
      <c r="R1969" s="29"/>
      <c r="S1969" s="29"/>
      <c r="T1969" s="29"/>
      <c r="U1969" s="70"/>
      <c r="V1969" s="29"/>
      <c r="W1969" s="29"/>
    </row>
    <row r="1970" spans="2:23" x14ac:dyDescent="0.2">
      <c r="D1970" s="29"/>
      <c r="E1970" s="29"/>
      <c r="G1970" s="70"/>
      <c r="H1970" s="29"/>
      <c r="I1970" s="29"/>
      <c r="O1970" s="3"/>
      <c r="P1970" s="23"/>
      <c r="Q1970" s="23"/>
      <c r="R1970" s="29"/>
      <c r="S1970" s="29"/>
      <c r="T1970" s="29"/>
      <c r="U1970" s="70"/>
      <c r="V1970" s="29"/>
      <c r="W1970" s="29"/>
    </row>
    <row r="1971" spans="2:23" x14ac:dyDescent="0.2">
      <c r="D1971" s="29"/>
      <c r="E1971" s="29"/>
      <c r="G1971" s="70"/>
      <c r="H1971" s="29"/>
      <c r="I1971" s="29"/>
      <c r="O1971" s="3"/>
      <c r="P1971" s="23"/>
      <c r="Q1971" s="23"/>
      <c r="R1971" s="29"/>
      <c r="S1971" s="29"/>
      <c r="T1971" s="29"/>
      <c r="U1971" s="70"/>
      <c r="V1971" s="29"/>
      <c r="W1971" s="29"/>
    </row>
    <row r="1972" spans="2:23" x14ac:dyDescent="0.2">
      <c r="D1972" s="29"/>
      <c r="E1972" s="29"/>
      <c r="G1972" s="70"/>
      <c r="H1972" s="29"/>
      <c r="I1972" s="29"/>
      <c r="O1972" s="3"/>
      <c r="P1972" s="23"/>
      <c r="Q1972" s="23"/>
      <c r="R1972" s="29"/>
      <c r="S1972" s="29"/>
      <c r="T1972" s="29"/>
      <c r="U1972" s="70"/>
      <c r="V1972" s="29"/>
      <c r="W1972" s="29"/>
    </row>
    <row r="1973" spans="2:23" x14ac:dyDescent="0.2">
      <c r="D1973" s="29"/>
      <c r="E1973" s="29"/>
      <c r="G1973" s="70"/>
      <c r="H1973" s="29"/>
      <c r="I1973" s="29"/>
      <c r="O1973" s="3"/>
      <c r="P1973" s="23"/>
      <c r="Q1973" s="23"/>
      <c r="R1973" s="29"/>
      <c r="S1973" s="29"/>
      <c r="T1973" s="29"/>
      <c r="U1973" s="70"/>
      <c r="V1973" s="29"/>
      <c r="W1973" s="29"/>
    </row>
    <row r="1974" spans="2:23" x14ac:dyDescent="0.2">
      <c r="D1974" s="29"/>
      <c r="E1974" s="29"/>
      <c r="G1974" s="70"/>
      <c r="H1974" s="29"/>
      <c r="I1974" s="29"/>
      <c r="O1974" s="3"/>
      <c r="P1974" s="23"/>
      <c r="Q1974" s="23"/>
      <c r="R1974" s="29"/>
      <c r="S1974" s="29"/>
      <c r="T1974" s="29"/>
      <c r="U1974" s="70"/>
      <c r="V1974" s="29"/>
      <c r="W1974" s="29"/>
    </row>
    <row r="1975" spans="2:23" x14ac:dyDescent="0.2">
      <c r="D1975" s="29"/>
      <c r="E1975" s="29"/>
      <c r="G1975" s="70"/>
      <c r="H1975" s="29"/>
      <c r="I1975" s="29"/>
      <c r="O1975" s="3"/>
      <c r="P1975" s="23"/>
      <c r="Q1975" s="23"/>
      <c r="R1975" s="29"/>
      <c r="S1975" s="29"/>
      <c r="T1975" s="29"/>
      <c r="U1975" s="70"/>
      <c r="V1975" s="29"/>
      <c r="W1975" s="29"/>
    </row>
    <row r="1976" spans="2:23" x14ac:dyDescent="0.2">
      <c r="D1976" s="29"/>
      <c r="E1976" s="29"/>
      <c r="G1976" s="70"/>
      <c r="H1976" s="29"/>
      <c r="I1976" s="29"/>
      <c r="O1976" s="3"/>
      <c r="P1976" s="23"/>
      <c r="Q1976" s="23"/>
      <c r="R1976" s="29"/>
      <c r="S1976" s="29"/>
      <c r="T1976" s="29"/>
      <c r="U1976" s="70"/>
      <c r="V1976" s="29"/>
      <c r="W1976" s="29"/>
    </row>
    <row r="1977" spans="2:23" x14ac:dyDescent="0.2">
      <c r="D1977" s="29"/>
      <c r="E1977" s="29"/>
      <c r="G1977" s="70"/>
      <c r="H1977" s="29"/>
      <c r="I1977" s="29"/>
      <c r="O1977" s="3"/>
      <c r="P1977" s="23"/>
      <c r="Q1977" s="23"/>
      <c r="R1977" s="29"/>
      <c r="S1977" s="29"/>
      <c r="T1977" s="29"/>
      <c r="U1977" s="70"/>
      <c r="V1977" s="29"/>
      <c r="W1977" s="29"/>
    </row>
    <row r="1978" spans="2:23" x14ac:dyDescent="0.2">
      <c r="D1978" s="76"/>
      <c r="H1978" s="76"/>
      <c r="I1978" s="76"/>
      <c r="O1978" s="3"/>
      <c r="P1978" s="23"/>
      <c r="Q1978" s="23"/>
      <c r="R1978" s="76"/>
      <c r="S1978" s="76"/>
      <c r="T1978" s="29"/>
      <c r="U1978" s="71"/>
      <c r="V1978" s="76"/>
      <c r="W1978" s="76"/>
    </row>
    <row r="1979" spans="2:23" x14ac:dyDescent="0.2">
      <c r="D1979" s="29"/>
      <c r="E1979" s="29"/>
      <c r="G1979" s="70"/>
      <c r="H1979" s="29"/>
      <c r="I1979" s="29"/>
      <c r="O1979" s="3"/>
      <c r="P1979" s="23"/>
      <c r="Q1979" s="23"/>
      <c r="R1979" s="29"/>
      <c r="S1979" s="29"/>
      <c r="T1979" s="29"/>
      <c r="U1979" s="70"/>
      <c r="V1979" s="29"/>
      <c r="W1979" s="29"/>
    </row>
    <row r="1980" spans="2:23" x14ac:dyDescent="0.2">
      <c r="D1980" s="75"/>
      <c r="F1980" s="73"/>
      <c r="G1980" s="74"/>
      <c r="H1980" s="76"/>
      <c r="I1980" s="76"/>
      <c r="O1980" s="3"/>
      <c r="P1980" s="23"/>
      <c r="Q1980" s="23"/>
      <c r="R1980" s="75"/>
      <c r="S1980" s="76"/>
      <c r="T1980" s="73"/>
      <c r="U1980" s="74"/>
      <c r="V1980" s="76"/>
      <c r="W1980" s="76"/>
    </row>
    <row r="1981" spans="2:23" x14ac:dyDescent="0.2">
      <c r="D1981" s="29"/>
      <c r="E1981" s="29"/>
      <c r="G1981" s="70"/>
      <c r="H1981" s="29"/>
      <c r="I1981" s="29"/>
      <c r="O1981" s="3"/>
      <c r="P1981" s="23"/>
      <c r="Q1981" s="23"/>
      <c r="R1981" s="29"/>
      <c r="S1981" s="29"/>
      <c r="T1981" s="29"/>
      <c r="U1981" s="70"/>
      <c r="V1981" s="29"/>
      <c r="W1981" s="29"/>
    </row>
    <row r="1982" spans="2:23" x14ac:dyDescent="0.2">
      <c r="D1982" s="29"/>
      <c r="E1982" s="29"/>
      <c r="G1982" s="70"/>
      <c r="H1982" s="29"/>
      <c r="I1982" s="29"/>
      <c r="O1982" s="3"/>
      <c r="P1982" s="23"/>
      <c r="Q1982" s="23"/>
      <c r="R1982" s="29"/>
      <c r="S1982" s="29"/>
      <c r="T1982" s="29"/>
      <c r="U1982" s="70"/>
      <c r="V1982" s="29"/>
      <c r="W1982" s="29"/>
    </row>
    <row r="1983" spans="2:23" x14ac:dyDescent="0.2">
      <c r="D1983" s="29"/>
      <c r="E1983" s="29"/>
      <c r="G1983" s="70"/>
      <c r="H1983" s="29"/>
      <c r="I1983" s="29"/>
      <c r="O1983" s="3"/>
      <c r="P1983" s="23"/>
      <c r="Q1983" s="23"/>
      <c r="R1983" s="29"/>
      <c r="S1983" s="29"/>
      <c r="T1983" s="29"/>
      <c r="U1983" s="70"/>
      <c r="V1983" s="29"/>
      <c r="W1983" s="29"/>
    </row>
    <row r="1984" spans="2:23" x14ac:dyDescent="0.2">
      <c r="B1984" s="102"/>
      <c r="C1984" s="102"/>
      <c r="D1984" s="76"/>
      <c r="H1984" s="76"/>
      <c r="I1984" s="76"/>
      <c r="O1984" s="3"/>
      <c r="P1984" s="102"/>
      <c r="Q1984" s="102"/>
      <c r="R1984" s="76"/>
      <c r="S1984" s="76"/>
      <c r="T1984" s="29"/>
      <c r="U1984" s="71"/>
      <c r="V1984" s="76"/>
      <c r="W1984" s="76"/>
    </row>
    <row r="1985" spans="2:23" x14ac:dyDescent="0.2">
      <c r="D1985" s="29"/>
      <c r="E1985" s="29"/>
      <c r="H1985" s="29"/>
      <c r="I1985" s="29"/>
      <c r="O1985" s="3"/>
      <c r="P1985" s="23"/>
      <c r="Q1985" s="23"/>
      <c r="R1985" s="29"/>
      <c r="S1985" s="29"/>
      <c r="T1985" s="29"/>
      <c r="U1985" s="71"/>
      <c r="V1985" s="29"/>
      <c r="W1985" s="29"/>
    </row>
    <row r="1986" spans="2:23" x14ac:dyDescent="0.2">
      <c r="B1986" s="102"/>
      <c r="C1986" s="102"/>
      <c r="D1986" s="76"/>
      <c r="G1986" s="70"/>
      <c r="H1986" s="76"/>
      <c r="I1986" s="76"/>
      <c r="O1986" s="3"/>
      <c r="P1986" s="102"/>
      <c r="Q1986" s="102"/>
      <c r="R1986" s="76"/>
      <c r="S1986" s="76"/>
      <c r="T1986" s="29"/>
      <c r="U1986" s="70"/>
      <c r="V1986" s="76"/>
      <c r="W1986" s="76"/>
    </row>
    <row r="1987" spans="2:23" x14ac:dyDescent="0.2">
      <c r="D1987" s="29"/>
      <c r="E1987" s="29"/>
      <c r="G1987" s="70"/>
      <c r="H1987" s="29"/>
      <c r="I1987" s="29"/>
      <c r="O1987" s="3"/>
      <c r="P1987" s="23"/>
      <c r="Q1987" s="23"/>
      <c r="R1987" s="29"/>
      <c r="S1987" s="29"/>
      <c r="T1987" s="29"/>
      <c r="U1987" s="70"/>
      <c r="V1987" s="29"/>
      <c r="W1987" s="29"/>
    </row>
    <row r="1988" spans="2:23" x14ac:dyDescent="0.2">
      <c r="D1988" s="29"/>
      <c r="E1988" s="29"/>
      <c r="H1988" s="29"/>
      <c r="I1988" s="29"/>
      <c r="O1988" s="3"/>
      <c r="P1988" s="23"/>
      <c r="Q1988" s="23"/>
      <c r="R1988" s="29"/>
      <c r="S1988" s="29"/>
      <c r="T1988" s="29"/>
      <c r="U1988" s="71"/>
      <c r="V1988" s="29"/>
      <c r="W1988" s="29"/>
    </row>
    <row r="1989" spans="2:23" x14ac:dyDescent="0.2">
      <c r="D1989" s="29"/>
      <c r="E1989" s="29"/>
      <c r="G1989" s="70"/>
      <c r="H1989" s="29"/>
      <c r="I1989" s="29"/>
      <c r="O1989" s="3"/>
      <c r="P1989" s="23"/>
      <c r="Q1989" s="23"/>
      <c r="R1989" s="29"/>
      <c r="S1989" s="29"/>
      <c r="T1989" s="29"/>
      <c r="U1989" s="70"/>
      <c r="V1989" s="29"/>
      <c r="W1989" s="29"/>
    </row>
    <row r="1990" spans="2:23" x14ac:dyDescent="0.2">
      <c r="D1990" s="75"/>
      <c r="F1990" s="73"/>
      <c r="G1990" s="74"/>
      <c r="H1990" s="76"/>
      <c r="I1990" s="76"/>
      <c r="O1990" s="3"/>
      <c r="P1990" s="23"/>
      <c r="Q1990" s="23"/>
      <c r="R1990" s="75"/>
      <c r="S1990" s="76"/>
      <c r="T1990" s="73"/>
      <c r="U1990" s="74"/>
      <c r="V1990" s="76"/>
      <c r="W1990" s="76"/>
    </row>
    <row r="1991" spans="2:23" x14ac:dyDescent="0.2">
      <c r="D1991" s="29"/>
      <c r="E1991" s="29"/>
      <c r="G1991" s="70"/>
      <c r="H1991" s="29"/>
      <c r="I1991" s="29"/>
      <c r="O1991" s="3"/>
      <c r="P1991" s="23"/>
      <c r="Q1991" s="23"/>
      <c r="R1991" s="29"/>
      <c r="S1991" s="29"/>
      <c r="T1991" s="29"/>
      <c r="U1991" s="70"/>
      <c r="V1991" s="29"/>
      <c r="W1991" s="29"/>
    </row>
    <row r="1992" spans="2:23" x14ac:dyDescent="0.2">
      <c r="D1992" s="29"/>
      <c r="E1992" s="29"/>
      <c r="G1992" s="70"/>
      <c r="H1992" s="29"/>
      <c r="I1992" s="29"/>
      <c r="O1992" s="3"/>
      <c r="P1992" s="23"/>
      <c r="Q1992" s="23"/>
      <c r="R1992" s="29"/>
      <c r="S1992" s="29"/>
      <c r="T1992" s="29"/>
      <c r="U1992" s="70"/>
      <c r="V1992" s="29"/>
      <c r="W1992" s="29"/>
    </row>
    <row r="1993" spans="2:23" x14ac:dyDescent="0.2">
      <c r="D1993" s="29"/>
      <c r="E1993" s="29"/>
      <c r="G1993" s="70"/>
      <c r="H1993" s="29"/>
      <c r="I1993" s="29"/>
      <c r="O1993" s="3"/>
      <c r="P1993" s="23"/>
      <c r="Q1993" s="23"/>
      <c r="R1993" s="29"/>
      <c r="S1993" s="29"/>
      <c r="T1993" s="29"/>
      <c r="U1993" s="70"/>
      <c r="V1993" s="29"/>
      <c r="W1993" s="29"/>
    </row>
    <row r="1994" spans="2:23" x14ac:dyDescent="0.2">
      <c r="D1994" s="76"/>
      <c r="G1994" s="70"/>
      <c r="H1994" s="76"/>
      <c r="I1994" s="76"/>
      <c r="O1994" s="3"/>
      <c r="P1994" s="23"/>
      <c r="Q1994" s="23"/>
      <c r="R1994" s="76"/>
      <c r="S1994" s="76"/>
      <c r="T1994" s="29"/>
      <c r="U1994" s="70"/>
      <c r="V1994" s="76"/>
      <c r="W1994" s="76"/>
    </row>
    <row r="1995" spans="2:23" x14ac:dyDescent="0.2">
      <c r="D1995" s="29"/>
      <c r="E1995" s="29"/>
      <c r="G1995" s="70"/>
      <c r="H1995" s="29"/>
      <c r="I1995" s="29"/>
      <c r="O1995" s="3"/>
      <c r="P1995" s="23"/>
      <c r="Q1995" s="23"/>
      <c r="R1995" s="29"/>
      <c r="S1995" s="29"/>
      <c r="T1995" s="29"/>
      <c r="U1995" s="70"/>
      <c r="V1995" s="29"/>
      <c r="W1995" s="29"/>
    </row>
    <row r="1996" spans="2:23" x14ac:dyDescent="0.2">
      <c r="D1996" s="29"/>
      <c r="E1996" s="29"/>
      <c r="H1996" s="29"/>
      <c r="I1996" s="29"/>
      <c r="O1996" s="3"/>
      <c r="P1996" s="23"/>
      <c r="Q1996" s="23"/>
      <c r="R1996" s="29"/>
      <c r="S1996" s="29"/>
      <c r="T1996" s="29"/>
      <c r="U1996" s="71"/>
      <c r="V1996" s="29"/>
      <c r="W1996" s="29"/>
    </row>
    <row r="1997" spans="2:23" x14ac:dyDescent="0.2">
      <c r="D1997" s="29"/>
      <c r="E1997" s="29"/>
      <c r="G1997" s="70"/>
      <c r="H1997" s="29"/>
      <c r="I1997" s="29"/>
      <c r="O1997" s="3"/>
      <c r="P1997" s="23"/>
      <c r="Q1997" s="23"/>
      <c r="R1997" s="29"/>
      <c r="S1997" s="29"/>
      <c r="T1997" s="29"/>
      <c r="U1997" s="70"/>
      <c r="V1997" s="29"/>
      <c r="W1997" s="29"/>
    </row>
    <row r="1998" spans="2:23" x14ac:dyDescent="0.2">
      <c r="B1998" s="102"/>
      <c r="C1998" s="102"/>
      <c r="D1998" s="75"/>
      <c r="F1998" s="73"/>
      <c r="G1998" s="74"/>
      <c r="H1998" s="76"/>
      <c r="I1998" s="76"/>
      <c r="O1998" s="3"/>
      <c r="P1998" s="102"/>
      <c r="Q1998" s="102"/>
      <c r="R1998" s="75"/>
      <c r="S1998" s="76"/>
      <c r="T1998" s="73"/>
      <c r="U1998" s="74"/>
      <c r="V1998" s="76"/>
      <c r="W1998" s="76"/>
    </row>
    <row r="1999" spans="2:23" x14ac:dyDescent="0.2">
      <c r="B1999" s="102"/>
      <c r="C1999" s="102"/>
      <c r="D1999" s="76"/>
      <c r="G1999" s="70"/>
      <c r="H1999" s="76"/>
      <c r="I1999" s="76"/>
      <c r="O1999" s="3"/>
      <c r="P1999" s="102"/>
      <c r="Q1999" s="102"/>
      <c r="R1999" s="76"/>
      <c r="S1999" s="76"/>
      <c r="T1999" s="29"/>
      <c r="U1999" s="70"/>
      <c r="V1999" s="76"/>
      <c r="W1999" s="76"/>
    </row>
    <row r="2000" spans="2:23" x14ac:dyDescent="0.2">
      <c r="B2000" s="102"/>
      <c r="C2000" s="102"/>
      <c r="D2000" s="75"/>
      <c r="F2000" s="73"/>
      <c r="G2000" s="74"/>
      <c r="H2000" s="76"/>
      <c r="I2000" s="76"/>
      <c r="O2000" s="3"/>
      <c r="P2000" s="102"/>
      <c r="Q2000" s="102"/>
      <c r="R2000" s="75"/>
      <c r="S2000" s="76"/>
      <c r="T2000" s="73"/>
      <c r="U2000" s="74"/>
      <c r="V2000" s="76"/>
      <c r="W2000" s="76"/>
    </row>
    <row r="2001" spans="2:23" x14ac:dyDescent="0.2">
      <c r="B2001" s="102"/>
      <c r="C2001" s="102"/>
      <c r="D2001" s="75"/>
      <c r="F2001" s="79"/>
      <c r="G2001" s="74"/>
      <c r="H2001" s="76"/>
      <c r="I2001" s="76"/>
      <c r="O2001" s="3"/>
      <c r="P2001" s="102"/>
      <c r="Q2001" s="102"/>
      <c r="R2001" s="75"/>
      <c r="S2001" s="76"/>
      <c r="T2001" s="79"/>
      <c r="U2001" s="74"/>
      <c r="V2001" s="76"/>
      <c r="W2001" s="76"/>
    </row>
    <row r="2002" spans="2:23" x14ac:dyDescent="0.2">
      <c r="D2002" s="75"/>
      <c r="G2002" s="70"/>
      <c r="H2002" s="76"/>
      <c r="I2002" s="76"/>
      <c r="O2002" s="3"/>
      <c r="P2002" s="23"/>
      <c r="Q2002" s="23"/>
      <c r="R2002" s="75"/>
      <c r="S2002" s="76"/>
      <c r="T2002" s="29"/>
      <c r="U2002" s="70"/>
      <c r="V2002" s="76"/>
      <c r="W2002" s="76"/>
    </row>
    <row r="2003" spans="2:23" x14ac:dyDescent="0.2">
      <c r="D2003" s="29"/>
      <c r="E2003" s="29"/>
      <c r="G2003" s="70"/>
      <c r="H2003" s="29"/>
      <c r="I2003" s="29"/>
      <c r="O2003" s="3"/>
      <c r="P2003" s="23"/>
      <c r="Q2003" s="23"/>
      <c r="R2003" s="29"/>
      <c r="S2003" s="29"/>
      <c r="T2003" s="29"/>
      <c r="U2003" s="70"/>
      <c r="V2003" s="29"/>
      <c r="W2003" s="29"/>
    </row>
    <row r="2004" spans="2:23" x14ac:dyDescent="0.2">
      <c r="D2004" s="29"/>
      <c r="E2004" s="29"/>
      <c r="G2004" s="70"/>
      <c r="H2004" s="29"/>
      <c r="I2004" s="29"/>
      <c r="O2004" s="3"/>
      <c r="P2004" s="23"/>
      <c r="Q2004" s="23"/>
      <c r="R2004" s="29"/>
      <c r="S2004" s="29"/>
      <c r="T2004" s="29"/>
      <c r="U2004" s="70"/>
      <c r="V2004" s="29"/>
      <c r="W2004" s="29"/>
    </row>
    <row r="2005" spans="2:23" x14ac:dyDescent="0.2">
      <c r="D2005" s="29"/>
      <c r="E2005" s="29"/>
      <c r="G2005" s="70"/>
      <c r="H2005" s="29"/>
      <c r="I2005" s="29"/>
      <c r="O2005" s="3"/>
      <c r="P2005" s="23"/>
      <c r="Q2005" s="23"/>
      <c r="R2005" s="29"/>
      <c r="S2005" s="29"/>
      <c r="T2005" s="29"/>
      <c r="U2005" s="70"/>
      <c r="V2005" s="29"/>
      <c r="W2005" s="29"/>
    </row>
    <row r="2006" spans="2:23" x14ac:dyDescent="0.2">
      <c r="D2006" s="75"/>
      <c r="G2006" s="70"/>
      <c r="H2006" s="76"/>
      <c r="I2006" s="76"/>
      <c r="O2006" s="3"/>
      <c r="P2006" s="23"/>
      <c r="Q2006" s="23"/>
      <c r="R2006" s="75"/>
      <c r="S2006" s="76"/>
      <c r="T2006" s="29"/>
      <c r="U2006" s="70"/>
      <c r="V2006" s="76"/>
      <c r="W2006" s="76"/>
    </row>
    <row r="2007" spans="2:23" x14ac:dyDescent="0.2">
      <c r="D2007" s="29"/>
      <c r="E2007" s="29"/>
      <c r="G2007" s="70"/>
      <c r="H2007" s="29"/>
      <c r="I2007" s="29"/>
      <c r="O2007" s="3"/>
      <c r="P2007" s="23"/>
      <c r="Q2007" s="23"/>
      <c r="R2007" s="29"/>
      <c r="S2007" s="29"/>
      <c r="T2007" s="29"/>
      <c r="U2007" s="70"/>
      <c r="V2007" s="29"/>
      <c r="W2007" s="29"/>
    </row>
    <row r="2008" spans="2:23" x14ac:dyDescent="0.2">
      <c r="D2008" s="29"/>
      <c r="E2008" s="29"/>
      <c r="G2008" s="70"/>
      <c r="H2008" s="29"/>
      <c r="I2008" s="29"/>
      <c r="O2008" s="3"/>
      <c r="P2008" s="23"/>
      <c r="Q2008" s="23"/>
      <c r="R2008" s="29"/>
      <c r="S2008" s="29"/>
      <c r="T2008" s="29"/>
      <c r="U2008" s="70"/>
      <c r="V2008" s="29"/>
      <c r="W2008" s="29"/>
    </row>
    <row r="2009" spans="2:23" x14ac:dyDescent="0.2">
      <c r="D2009" s="29"/>
      <c r="E2009" s="29"/>
      <c r="G2009" s="70"/>
      <c r="H2009" s="29"/>
      <c r="I2009" s="29"/>
      <c r="O2009" s="3"/>
      <c r="P2009" s="23"/>
      <c r="Q2009" s="23"/>
      <c r="R2009" s="29"/>
      <c r="S2009" s="29"/>
      <c r="T2009" s="29"/>
      <c r="U2009" s="70"/>
      <c r="V2009" s="29"/>
      <c r="W2009" s="29"/>
    </row>
    <row r="2010" spans="2:23" x14ac:dyDescent="0.2">
      <c r="D2010" s="29"/>
      <c r="E2010" s="29"/>
      <c r="G2010" s="70"/>
      <c r="H2010" s="29"/>
      <c r="I2010" s="29"/>
      <c r="O2010" s="3"/>
      <c r="P2010" s="23"/>
      <c r="Q2010" s="23"/>
      <c r="R2010" s="29"/>
      <c r="S2010" s="29"/>
      <c r="T2010" s="29"/>
      <c r="U2010" s="70"/>
      <c r="V2010" s="29"/>
      <c r="W2010" s="29"/>
    </row>
    <row r="2011" spans="2:23" x14ac:dyDescent="0.2">
      <c r="D2011" s="29"/>
      <c r="E2011" s="29"/>
      <c r="G2011" s="70"/>
      <c r="H2011" s="29"/>
      <c r="I2011" s="29"/>
      <c r="O2011" s="3"/>
      <c r="P2011" s="23"/>
      <c r="Q2011" s="23"/>
      <c r="R2011" s="29"/>
      <c r="S2011" s="29"/>
      <c r="T2011" s="29"/>
      <c r="U2011" s="70"/>
      <c r="V2011" s="29"/>
      <c r="W2011" s="29"/>
    </row>
    <row r="2012" spans="2:23" x14ac:dyDescent="0.2">
      <c r="D2012" s="29"/>
      <c r="E2012" s="29"/>
      <c r="F2012" s="80"/>
      <c r="H2012" s="29"/>
      <c r="I2012" s="29"/>
      <c r="O2012" s="3"/>
      <c r="P2012" s="23"/>
      <c r="Q2012" s="23"/>
      <c r="R2012" s="29"/>
      <c r="S2012" s="29"/>
      <c r="T2012" s="80"/>
      <c r="U2012" s="71"/>
      <c r="V2012" s="29"/>
      <c r="W2012" s="29"/>
    </row>
    <row r="2013" spans="2:23" x14ac:dyDescent="0.2">
      <c r="D2013" s="29"/>
      <c r="E2013" s="29"/>
      <c r="G2013" s="70"/>
      <c r="H2013" s="29"/>
      <c r="I2013" s="29"/>
      <c r="O2013" s="3"/>
      <c r="P2013" s="23"/>
      <c r="Q2013" s="23"/>
      <c r="R2013" s="29"/>
      <c r="S2013" s="29"/>
      <c r="T2013" s="29"/>
      <c r="U2013" s="70"/>
      <c r="V2013" s="29"/>
      <c r="W2013" s="29"/>
    </row>
    <row r="2014" spans="2:23" x14ac:dyDescent="0.2">
      <c r="D2014" s="29"/>
      <c r="E2014" s="29"/>
      <c r="G2014" s="70"/>
      <c r="H2014" s="29"/>
      <c r="I2014" s="29"/>
      <c r="O2014" s="3"/>
      <c r="P2014" s="23"/>
      <c r="Q2014" s="23"/>
      <c r="R2014" s="29"/>
      <c r="S2014" s="29"/>
      <c r="T2014" s="29"/>
      <c r="U2014" s="70"/>
      <c r="V2014" s="29"/>
      <c r="W2014" s="29"/>
    </row>
    <row r="2015" spans="2:23" x14ac:dyDescent="0.2">
      <c r="D2015" s="29"/>
      <c r="E2015" s="29"/>
      <c r="G2015" s="70"/>
      <c r="H2015" s="29"/>
      <c r="I2015" s="29"/>
      <c r="O2015" s="3"/>
      <c r="P2015" s="23"/>
      <c r="Q2015" s="23"/>
      <c r="R2015" s="29"/>
      <c r="S2015" s="29"/>
      <c r="T2015" s="29"/>
      <c r="U2015" s="70"/>
      <c r="V2015" s="29"/>
      <c r="W2015" s="29"/>
    </row>
    <row r="2016" spans="2:23" x14ac:dyDescent="0.2">
      <c r="D2016" s="29"/>
      <c r="E2016" s="29"/>
      <c r="G2016" s="70"/>
      <c r="H2016" s="29"/>
      <c r="I2016" s="29"/>
      <c r="O2016" s="3"/>
      <c r="P2016" s="23"/>
      <c r="Q2016" s="23"/>
      <c r="R2016" s="29"/>
      <c r="S2016" s="29"/>
      <c r="T2016" s="29"/>
      <c r="U2016" s="70"/>
      <c r="V2016" s="29"/>
      <c r="W2016" s="29"/>
    </row>
    <row r="2017" spans="2:23" x14ac:dyDescent="0.2">
      <c r="D2017" s="29"/>
      <c r="E2017" s="29"/>
      <c r="G2017" s="70"/>
      <c r="H2017" s="29"/>
      <c r="I2017" s="29"/>
      <c r="O2017" s="3"/>
      <c r="P2017" s="23"/>
      <c r="Q2017" s="23"/>
      <c r="R2017" s="29"/>
      <c r="S2017" s="29"/>
      <c r="T2017" s="29"/>
      <c r="U2017" s="70"/>
      <c r="V2017" s="29"/>
      <c r="W2017" s="29"/>
    </row>
    <row r="2018" spans="2:23" x14ac:dyDescent="0.2">
      <c r="D2018" s="29"/>
      <c r="E2018" s="29"/>
      <c r="G2018" s="70"/>
      <c r="H2018" s="29"/>
      <c r="I2018" s="29"/>
      <c r="O2018" s="3"/>
      <c r="P2018" s="23"/>
      <c r="Q2018" s="23"/>
      <c r="R2018" s="29"/>
      <c r="S2018" s="29"/>
      <c r="T2018" s="29"/>
      <c r="U2018" s="70"/>
      <c r="V2018" s="29"/>
      <c r="W2018" s="29"/>
    </row>
    <row r="2019" spans="2:23" x14ac:dyDescent="0.2">
      <c r="D2019" s="29"/>
      <c r="E2019" s="29"/>
      <c r="G2019" s="70"/>
      <c r="H2019" s="29"/>
      <c r="I2019" s="29"/>
      <c r="O2019" s="3"/>
      <c r="P2019" s="23"/>
      <c r="Q2019" s="23"/>
      <c r="R2019" s="29"/>
      <c r="S2019" s="29"/>
      <c r="T2019" s="29"/>
      <c r="U2019" s="70"/>
      <c r="V2019" s="29"/>
      <c r="W2019" s="29"/>
    </row>
    <row r="2020" spans="2:23" x14ac:dyDescent="0.2">
      <c r="D2020" s="29"/>
      <c r="E2020" s="29"/>
      <c r="G2020" s="70"/>
      <c r="H2020" s="29"/>
      <c r="I2020" s="29"/>
      <c r="O2020" s="3"/>
      <c r="P2020" s="23"/>
      <c r="Q2020" s="23"/>
      <c r="R2020" s="29"/>
      <c r="S2020" s="29"/>
      <c r="T2020" s="29"/>
      <c r="U2020" s="70"/>
      <c r="V2020" s="29"/>
      <c r="W2020" s="29"/>
    </row>
    <row r="2021" spans="2:23" x14ac:dyDescent="0.2">
      <c r="D2021" s="29"/>
      <c r="E2021" s="29"/>
      <c r="G2021" s="70"/>
      <c r="H2021" s="29"/>
      <c r="I2021" s="29"/>
      <c r="O2021" s="3"/>
      <c r="P2021" s="23"/>
      <c r="Q2021" s="23"/>
      <c r="R2021" s="29"/>
      <c r="S2021" s="29"/>
      <c r="T2021" s="29"/>
      <c r="U2021" s="70"/>
      <c r="V2021" s="29"/>
      <c r="W2021" s="29"/>
    </row>
    <row r="2022" spans="2:23" x14ac:dyDescent="0.2">
      <c r="D2022" s="29"/>
      <c r="E2022" s="29"/>
      <c r="G2022" s="70"/>
      <c r="H2022" s="29"/>
      <c r="I2022" s="29"/>
      <c r="O2022" s="3"/>
      <c r="P2022" s="23"/>
      <c r="Q2022" s="23"/>
      <c r="R2022" s="29"/>
      <c r="S2022" s="29"/>
      <c r="T2022" s="29"/>
      <c r="U2022" s="70"/>
      <c r="V2022" s="29"/>
      <c r="W2022" s="29"/>
    </row>
    <row r="2023" spans="2:23" x14ac:dyDescent="0.2">
      <c r="D2023" s="29"/>
      <c r="E2023" s="29"/>
      <c r="G2023" s="70"/>
      <c r="H2023" s="29"/>
      <c r="I2023" s="29"/>
      <c r="O2023" s="3"/>
      <c r="P2023" s="23"/>
      <c r="Q2023" s="23"/>
      <c r="R2023" s="29"/>
      <c r="S2023" s="29"/>
      <c r="T2023" s="29"/>
      <c r="U2023" s="70"/>
      <c r="V2023" s="29"/>
      <c r="W2023" s="29"/>
    </row>
    <row r="2024" spans="2:23" x14ac:dyDescent="0.2">
      <c r="D2024" s="76"/>
      <c r="G2024" s="70"/>
      <c r="H2024" s="76"/>
      <c r="I2024" s="76"/>
      <c r="O2024" s="3"/>
      <c r="P2024" s="23"/>
      <c r="Q2024" s="23"/>
      <c r="R2024" s="76"/>
      <c r="S2024" s="76"/>
      <c r="T2024" s="29"/>
      <c r="U2024" s="70"/>
      <c r="V2024" s="76"/>
      <c r="W2024" s="76"/>
    </row>
    <row r="2025" spans="2:23" x14ac:dyDescent="0.2">
      <c r="D2025" s="29"/>
      <c r="E2025" s="29"/>
      <c r="G2025" s="70"/>
      <c r="H2025" s="29"/>
      <c r="I2025" s="29"/>
      <c r="O2025" s="3"/>
      <c r="P2025" s="23"/>
      <c r="Q2025" s="23"/>
      <c r="R2025" s="29"/>
      <c r="S2025" s="29"/>
      <c r="T2025" s="29"/>
      <c r="U2025" s="70"/>
      <c r="V2025" s="29"/>
      <c r="W2025" s="29"/>
    </row>
    <row r="2026" spans="2:23" x14ac:dyDescent="0.2">
      <c r="D2026" s="29"/>
      <c r="E2026" s="29"/>
      <c r="G2026" s="70"/>
      <c r="H2026" s="29"/>
      <c r="I2026" s="29"/>
      <c r="O2026" s="3"/>
      <c r="P2026" s="23"/>
      <c r="Q2026" s="23"/>
      <c r="R2026" s="29"/>
      <c r="S2026" s="29"/>
      <c r="T2026" s="29"/>
      <c r="U2026" s="70"/>
      <c r="V2026" s="29"/>
      <c r="W2026" s="29"/>
    </row>
    <row r="2027" spans="2:23" x14ac:dyDescent="0.2">
      <c r="D2027" s="29"/>
      <c r="E2027" s="29"/>
      <c r="G2027" s="70"/>
      <c r="H2027" s="29"/>
      <c r="I2027" s="29"/>
      <c r="O2027" s="3"/>
      <c r="P2027" s="23"/>
      <c r="Q2027" s="23"/>
      <c r="R2027" s="29"/>
      <c r="S2027" s="29"/>
      <c r="T2027" s="29"/>
      <c r="U2027" s="70"/>
      <c r="V2027" s="29"/>
      <c r="W2027" s="29"/>
    </row>
    <row r="2028" spans="2:23" x14ac:dyDescent="0.2">
      <c r="D2028" s="76"/>
      <c r="G2028" s="70"/>
      <c r="H2028" s="76"/>
      <c r="I2028" s="76"/>
      <c r="O2028" s="3"/>
      <c r="P2028" s="23"/>
      <c r="Q2028" s="23"/>
      <c r="R2028" s="76"/>
      <c r="S2028" s="76"/>
      <c r="T2028" s="29"/>
      <c r="U2028" s="70"/>
      <c r="V2028" s="76"/>
      <c r="W2028" s="76"/>
    </row>
    <row r="2029" spans="2:23" x14ac:dyDescent="0.2">
      <c r="D2029" s="29"/>
      <c r="E2029" s="29"/>
      <c r="G2029" s="70"/>
      <c r="H2029" s="29"/>
      <c r="I2029" s="29"/>
      <c r="O2029" s="3"/>
      <c r="P2029" s="23"/>
      <c r="Q2029" s="23"/>
      <c r="R2029" s="29"/>
      <c r="S2029" s="29"/>
      <c r="T2029" s="29"/>
      <c r="U2029" s="70"/>
      <c r="V2029" s="29"/>
      <c r="W2029" s="29"/>
    </row>
    <row r="2030" spans="2:23" x14ac:dyDescent="0.2">
      <c r="D2030" s="29"/>
      <c r="E2030" s="29"/>
      <c r="G2030" s="70"/>
      <c r="H2030" s="29"/>
      <c r="I2030" s="29"/>
      <c r="O2030" s="3"/>
      <c r="P2030" s="23"/>
      <c r="Q2030" s="23"/>
      <c r="R2030" s="29"/>
      <c r="S2030" s="29"/>
      <c r="T2030" s="29"/>
      <c r="U2030" s="70"/>
      <c r="V2030" s="29"/>
      <c r="W2030" s="29"/>
    </row>
    <row r="2031" spans="2:23" x14ac:dyDescent="0.2">
      <c r="D2031" s="29"/>
      <c r="E2031" s="29"/>
      <c r="F2031" s="80"/>
      <c r="H2031" s="29"/>
      <c r="I2031" s="29"/>
      <c r="O2031" s="3"/>
      <c r="P2031" s="23"/>
      <c r="Q2031" s="23"/>
      <c r="R2031" s="29"/>
      <c r="S2031" s="29"/>
      <c r="T2031" s="80"/>
      <c r="U2031" s="71"/>
      <c r="V2031" s="29"/>
      <c r="W2031" s="29"/>
    </row>
    <row r="2032" spans="2:23" x14ac:dyDescent="0.2">
      <c r="B2032" s="102"/>
      <c r="C2032" s="102"/>
      <c r="D2032" s="75"/>
      <c r="G2032" s="70"/>
      <c r="H2032" s="76"/>
      <c r="I2032" s="76"/>
      <c r="O2032" s="3"/>
      <c r="P2032" s="102"/>
      <c r="Q2032" s="102"/>
      <c r="R2032" s="75"/>
      <c r="S2032" s="76"/>
      <c r="T2032" s="29"/>
      <c r="U2032" s="70"/>
      <c r="V2032" s="76"/>
      <c r="W2032" s="76"/>
    </row>
    <row r="2033" spans="2:23" x14ac:dyDescent="0.2">
      <c r="D2033" s="76"/>
      <c r="G2033" s="70"/>
      <c r="H2033" s="76"/>
      <c r="I2033" s="76"/>
      <c r="O2033" s="3"/>
      <c r="P2033" s="23"/>
      <c r="Q2033" s="23"/>
      <c r="R2033" s="76"/>
      <c r="S2033" s="76"/>
      <c r="T2033" s="29"/>
      <c r="U2033" s="70"/>
      <c r="V2033" s="76"/>
      <c r="W2033" s="76"/>
    </row>
    <row r="2034" spans="2:23" x14ac:dyDescent="0.2">
      <c r="D2034" s="76"/>
      <c r="G2034" s="70"/>
      <c r="H2034" s="76"/>
      <c r="I2034" s="76"/>
      <c r="O2034" s="3"/>
      <c r="P2034" s="23"/>
      <c r="Q2034" s="23"/>
      <c r="R2034" s="76"/>
      <c r="S2034" s="76"/>
      <c r="T2034" s="29"/>
      <c r="U2034" s="70"/>
      <c r="V2034" s="76"/>
      <c r="W2034" s="76"/>
    </row>
    <row r="2035" spans="2:23" x14ac:dyDescent="0.2">
      <c r="D2035" s="29"/>
      <c r="E2035" s="29"/>
      <c r="G2035" s="70"/>
      <c r="H2035" s="29"/>
      <c r="I2035" s="29"/>
      <c r="O2035" s="3"/>
      <c r="P2035" s="23"/>
      <c r="Q2035" s="23"/>
      <c r="R2035" s="29"/>
      <c r="S2035" s="29"/>
      <c r="T2035" s="29"/>
      <c r="U2035" s="70"/>
      <c r="V2035" s="29"/>
      <c r="W2035" s="29"/>
    </row>
    <row r="2036" spans="2:23" x14ac:dyDescent="0.2">
      <c r="D2036" s="29"/>
      <c r="E2036" s="29"/>
      <c r="G2036" s="70"/>
      <c r="H2036" s="29"/>
      <c r="I2036" s="29"/>
      <c r="O2036" s="3"/>
      <c r="P2036" s="23"/>
      <c r="Q2036" s="23"/>
      <c r="R2036" s="29"/>
      <c r="S2036" s="29"/>
      <c r="T2036" s="29"/>
      <c r="U2036" s="70"/>
      <c r="V2036" s="29"/>
      <c r="W2036" s="29"/>
    </row>
    <row r="2037" spans="2:23" x14ac:dyDescent="0.2">
      <c r="D2037" s="29"/>
      <c r="E2037" s="29"/>
      <c r="G2037" s="70"/>
      <c r="H2037" s="29"/>
      <c r="I2037" s="29"/>
      <c r="O2037" s="3"/>
      <c r="P2037" s="23"/>
      <c r="Q2037" s="23"/>
      <c r="R2037" s="29"/>
      <c r="S2037" s="29"/>
      <c r="T2037" s="29"/>
      <c r="U2037" s="70"/>
      <c r="V2037" s="29"/>
      <c r="W2037" s="29"/>
    </row>
    <row r="2038" spans="2:23" x14ac:dyDescent="0.2">
      <c r="D2038" s="29"/>
      <c r="E2038" s="29"/>
      <c r="G2038" s="70"/>
      <c r="H2038" s="29"/>
      <c r="I2038" s="29"/>
      <c r="O2038" s="3"/>
      <c r="P2038" s="23"/>
      <c r="Q2038" s="23"/>
      <c r="R2038" s="29"/>
      <c r="S2038" s="29"/>
      <c r="T2038" s="29"/>
      <c r="U2038" s="70"/>
      <c r="V2038" s="29"/>
      <c r="W2038" s="29"/>
    </row>
    <row r="2039" spans="2:23" x14ac:dyDescent="0.2">
      <c r="D2039" s="76"/>
      <c r="G2039" s="70"/>
      <c r="H2039" s="76"/>
      <c r="I2039" s="76"/>
      <c r="O2039" s="3"/>
      <c r="P2039" s="23"/>
      <c r="Q2039" s="23"/>
      <c r="R2039" s="76"/>
      <c r="S2039" s="76"/>
      <c r="T2039" s="29"/>
      <c r="U2039" s="70"/>
      <c r="V2039" s="76"/>
      <c r="W2039" s="76"/>
    </row>
    <row r="2040" spans="2:23" x14ac:dyDescent="0.2">
      <c r="D2040" s="29"/>
      <c r="E2040" s="29"/>
      <c r="H2040" s="29"/>
      <c r="I2040" s="29"/>
      <c r="O2040" s="3"/>
      <c r="P2040" s="23"/>
      <c r="Q2040" s="23"/>
      <c r="R2040" s="29"/>
      <c r="S2040" s="29"/>
      <c r="T2040" s="29"/>
      <c r="U2040" s="71"/>
      <c r="V2040" s="29"/>
      <c r="W2040" s="29"/>
    </row>
    <row r="2041" spans="2:23" x14ac:dyDescent="0.2">
      <c r="D2041" s="29"/>
      <c r="E2041" s="29"/>
      <c r="H2041" s="29"/>
      <c r="I2041" s="29"/>
      <c r="O2041" s="3"/>
      <c r="P2041" s="23"/>
      <c r="Q2041" s="23"/>
      <c r="R2041" s="29"/>
      <c r="S2041" s="29"/>
      <c r="T2041" s="29"/>
      <c r="U2041" s="71"/>
      <c r="V2041" s="29"/>
      <c r="W2041" s="29"/>
    </row>
    <row r="2042" spans="2:23" x14ac:dyDescent="0.2">
      <c r="D2042" s="29"/>
      <c r="E2042" s="29"/>
      <c r="H2042" s="29"/>
      <c r="I2042" s="29"/>
      <c r="O2042" s="3"/>
      <c r="P2042" s="23"/>
      <c r="Q2042" s="23"/>
      <c r="R2042" s="29"/>
      <c r="S2042" s="29"/>
      <c r="T2042" s="29"/>
      <c r="U2042" s="71"/>
      <c r="V2042" s="29"/>
      <c r="W2042" s="29"/>
    </row>
    <row r="2043" spans="2:23" x14ac:dyDescent="0.2">
      <c r="D2043" s="29"/>
      <c r="E2043" s="29"/>
      <c r="G2043" s="70"/>
      <c r="H2043" s="29"/>
      <c r="I2043" s="29"/>
      <c r="O2043" s="3"/>
      <c r="P2043" s="23"/>
      <c r="Q2043" s="23"/>
      <c r="R2043" s="29"/>
      <c r="S2043" s="29"/>
      <c r="T2043" s="29"/>
      <c r="U2043" s="70"/>
      <c r="V2043" s="29"/>
      <c r="W2043" s="29"/>
    </row>
    <row r="2044" spans="2:23" x14ac:dyDescent="0.2">
      <c r="D2044" s="29"/>
      <c r="E2044" s="29"/>
      <c r="G2044" s="70"/>
      <c r="H2044" s="29"/>
      <c r="I2044" s="29"/>
      <c r="O2044" s="3"/>
      <c r="P2044" s="23"/>
      <c r="Q2044" s="23"/>
      <c r="R2044" s="29"/>
      <c r="S2044" s="29"/>
      <c r="T2044" s="29"/>
      <c r="U2044" s="70"/>
      <c r="V2044" s="29"/>
      <c r="W2044" s="29"/>
    </row>
    <row r="2045" spans="2:23" x14ac:dyDescent="0.2">
      <c r="B2045" s="102"/>
      <c r="C2045" s="102"/>
      <c r="D2045" s="76"/>
      <c r="H2045" s="76"/>
      <c r="I2045" s="76"/>
      <c r="O2045" s="3"/>
      <c r="P2045" s="102"/>
      <c r="Q2045" s="102"/>
      <c r="R2045" s="76"/>
      <c r="S2045" s="76"/>
      <c r="T2045" s="29"/>
      <c r="U2045" s="71"/>
      <c r="V2045" s="76"/>
      <c r="W2045" s="76"/>
    </row>
    <row r="2046" spans="2:23" x14ac:dyDescent="0.2">
      <c r="B2046" s="102"/>
      <c r="C2046" s="102"/>
      <c r="D2046" s="76"/>
      <c r="H2046" s="76"/>
      <c r="I2046" s="76"/>
      <c r="O2046" s="3"/>
      <c r="P2046" s="102"/>
      <c r="Q2046" s="102"/>
      <c r="R2046" s="76"/>
      <c r="S2046" s="76"/>
      <c r="T2046" s="29"/>
      <c r="U2046" s="71"/>
      <c r="V2046" s="76"/>
      <c r="W2046" s="76"/>
    </row>
    <row r="2047" spans="2:23" x14ac:dyDescent="0.2">
      <c r="D2047" s="29"/>
      <c r="E2047" s="29"/>
      <c r="H2047" s="29"/>
      <c r="I2047" s="29"/>
      <c r="O2047" s="3"/>
      <c r="P2047" s="23"/>
      <c r="Q2047" s="23"/>
      <c r="R2047" s="29"/>
      <c r="S2047" s="29"/>
      <c r="T2047" s="29"/>
      <c r="U2047" s="71"/>
      <c r="V2047" s="29"/>
      <c r="W2047" s="29"/>
    </row>
    <row r="2048" spans="2:23" x14ac:dyDescent="0.2">
      <c r="D2048" s="29"/>
      <c r="E2048" s="29"/>
      <c r="G2048" s="70"/>
      <c r="H2048" s="29"/>
      <c r="I2048" s="29"/>
      <c r="O2048" s="3"/>
      <c r="P2048" s="23"/>
      <c r="Q2048" s="23"/>
      <c r="R2048" s="29"/>
      <c r="S2048" s="29"/>
      <c r="T2048" s="29"/>
      <c r="U2048" s="70"/>
      <c r="V2048" s="29"/>
      <c r="W2048" s="29"/>
    </row>
    <row r="2049" spans="2:23" x14ac:dyDescent="0.2">
      <c r="D2049" s="29"/>
      <c r="E2049" s="29"/>
      <c r="G2049" s="70"/>
      <c r="H2049" s="29"/>
      <c r="I2049" s="29"/>
      <c r="O2049" s="3"/>
      <c r="P2049" s="23"/>
      <c r="Q2049" s="23"/>
      <c r="R2049" s="29"/>
      <c r="S2049" s="29"/>
      <c r="T2049" s="29"/>
      <c r="U2049" s="70"/>
      <c r="V2049" s="29"/>
      <c r="W2049" s="29"/>
    </row>
    <row r="2050" spans="2:23" x14ac:dyDescent="0.2">
      <c r="D2050" s="29"/>
      <c r="E2050" s="29"/>
      <c r="G2050" s="70"/>
      <c r="H2050" s="29"/>
      <c r="I2050" s="29"/>
      <c r="O2050" s="3"/>
      <c r="P2050" s="23"/>
      <c r="Q2050" s="23"/>
      <c r="R2050" s="29"/>
      <c r="S2050" s="29"/>
      <c r="T2050" s="29"/>
      <c r="U2050" s="70"/>
      <c r="V2050" s="29"/>
      <c r="W2050" s="29"/>
    </row>
    <row r="2051" spans="2:23" x14ac:dyDescent="0.2">
      <c r="D2051" s="29"/>
      <c r="E2051" s="29"/>
      <c r="G2051" s="70"/>
      <c r="H2051" s="29"/>
      <c r="I2051" s="29"/>
      <c r="O2051" s="3"/>
      <c r="P2051" s="23"/>
      <c r="Q2051" s="23"/>
      <c r="R2051" s="29"/>
      <c r="S2051" s="29"/>
      <c r="T2051" s="29"/>
      <c r="U2051" s="70"/>
      <c r="V2051" s="29"/>
      <c r="W2051" s="29"/>
    </row>
    <row r="2052" spans="2:23" x14ac:dyDescent="0.2">
      <c r="D2052" s="29"/>
      <c r="E2052" s="29"/>
      <c r="G2052" s="70"/>
      <c r="H2052" s="29"/>
      <c r="I2052" s="29"/>
      <c r="O2052" s="3"/>
      <c r="P2052" s="23"/>
      <c r="Q2052" s="23"/>
      <c r="R2052" s="29"/>
      <c r="S2052" s="29"/>
      <c r="T2052" s="29"/>
      <c r="U2052" s="70"/>
      <c r="V2052" s="29"/>
      <c r="W2052" s="29"/>
    </row>
    <row r="2053" spans="2:23" x14ac:dyDescent="0.2">
      <c r="B2053" s="102"/>
      <c r="C2053" s="102"/>
      <c r="D2053" s="75"/>
      <c r="F2053" s="73"/>
      <c r="G2053" s="74"/>
      <c r="H2053" s="76"/>
      <c r="I2053" s="76"/>
      <c r="O2053" s="3"/>
      <c r="P2053" s="102"/>
      <c r="Q2053" s="102"/>
      <c r="R2053" s="75"/>
      <c r="S2053" s="76"/>
      <c r="T2053" s="73"/>
      <c r="U2053" s="74"/>
      <c r="V2053" s="76"/>
      <c r="W2053" s="76"/>
    </row>
    <row r="2054" spans="2:23" x14ac:dyDescent="0.2">
      <c r="D2054" s="29"/>
      <c r="E2054" s="29"/>
      <c r="F2054" s="80"/>
      <c r="H2054" s="29"/>
      <c r="I2054" s="29"/>
      <c r="O2054" s="3"/>
      <c r="P2054" s="23"/>
      <c r="Q2054" s="23"/>
      <c r="R2054" s="29"/>
      <c r="S2054" s="29"/>
      <c r="T2054" s="80"/>
      <c r="U2054" s="71"/>
      <c r="V2054" s="29"/>
      <c r="W2054" s="29"/>
    </row>
    <row r="2055" spans="2:23" x14ac:dyDescent="0.2">
      <c r="B2055" s="102"/>
      <c r="C2055" s="102"/>
      <c r="D2055" s="75"/>
      <c r="G2055" s="70"/>
      <c r="H2055" s="76"/>
      <c r="I2055" s="76"/>
      <c r="O2055" s="3"/>
      <c r="P2055" s="102"/>
      <c r="Q2055" s="102"/>
      <c r="R2055" s="75"/>
      <c r="S2055" s="76"/>
      <c r="T2055" s="29"/>
      <c r="U2055" s="70"/>
      <c r="V2055" s="76"/>
      <c r="W2055" s="76"/>
    </row>
    <row r="2056" spans="2:23" x14ac:dyDescent="0.2">
      <c r="D2056" s="29"/>
      <c r="E2056" s="29"/>
      <c r="G2056" s="70"/>
      <c r="H2056" s="29"/>
      <c r="I2056" s="29"/>
      <c r="O2056" s="3"/>
      <c r="P2056" s="23"/>
      <c r="Q2056" s="23"/>
      <c r="R2056" s="29"/>
      <c r="S2056" s="29"/>
      <c r="T2056" s="29"/>
      <c r="U2056" s="70"/>
      <c r="V2056" s="29"/>
      <c r="W2056" s="29"/>
    </row>
    <row r="2057" spans="2:23" x14ac:dyDescent="0.2">
      <c r="D2057" s="29"/>
      <c r="E2057" s="29"/>
      <c r="G2057" s="70"/>
      <c r="H2057" s="29"/>
      <c r="I2057" s="29"/>
      <c r="O2057" s="3"/>
      <c r="P2057" s="23"/>
      <c r="Q2057" s="23"/>
      <c r="R2057" s="29"/>
      <c r="S2057" s="29"/>
      <c r="T2057" s="29"/>
      <c r="U2057" s="70"/>
      <c r="V2057" s="29"/>
      <c r="W2057" s="29"/>
    </row>
    <row r="2058" spans="2:23" x14ac:dyDescent="0.2">
      <c r="D2058" s="29"/>
      <c r="E2058" s="29"/>
      <c r="G2058" s="70"/>
      <c r="H2058" s="29"/>
      <c r="I2058" s="29"/>
      <c r="O2058" s="3"/>
      <c r="P2058" s="23"/>
      <c r="Q2058" s="23"/>
      <c r="R2058" s="29"/>
      <c r="S2058" s="29"/>
      <c r="T2058" s="29"/>
      <c r="U2058" s="70"/>
      <c r="V2058" s="29"/>
      <c r="W2058" s="29"/>
    </row>
    <row r="2059" spans="2:23" x14ac:dyDescent="0.2">
      <c r="D2059" s="29"/>
      <c r="E2059" s="29"/>
      <c r="G2059" s="70"/>
      <c r="H2059" s="29"/>
      <c r="I2059" s="29"/>
      <c r="O2059" s="3"/>
      <c r="P2059" s="23"/>
      <c r="Q2059" s="23"/>
      <c r="R2059" s="29"/>
      <c r="S2059" s="29"/>
      <c r="T2059" s="29"/>
      <c r="U2059" s="70"/>
      <c r="V2059" s="29"/>
      <c r="W2059" s="29"/>
    </row>
    <row r="2060" spans="2:23" x14ac:dyDescent="0.2">
      <c r="D2060" s="29"/>
      <c r="E2060" s="29"/>
      <c r="G2060" s="70"/>
      <c r="H2060" s="29"/>
      <c r="I2060" s="29"/>
      <c r="O2060" s="3"/>
      <c r="P2060" s="23"/>
      <c r="Q2060" s="23"/>
      <c r="R2060" s="29"/>
      <c r="S2060" s="29"/>
      <c r="T2060" s="29"/>
      <c r="U2060" s="70"/>
      <c r="V2060" s="29"/>
      <c r="W2060" s="29"/>
    </row>
    <row r="2061" spans="2:23" x14ac:dyDescent="0.2">
      <c r="D2061" s="29"/>
      <c r="E2061" s="29"/>
      <c r="G2061" s="70"/>
      <c r="H2061" s="29"/>
      <c r="I2061" s="29"/>
      <c r="O2061" s="3"/>
      <c r="P2061" s="23"/>
      <c r="Q2061" s="23"/>
      <c r="R2061" s="29"/>
      <c r="S2061" s="29"/>
      <c r="T2061" s="29"/>
      <c r="U2061" s="70"/>
      <c r="V2061" s="29"/>
      <c r="W2061" s="29"/>
    </row>
    <row r="2062" spans="2:23" x14ac:dyDescent="0.2">
      <c r="D2062" s="29"/>
      <c r="E2062" s="29"/>
      <c r="F2062" s="80"/>
      <c r="H2062" s="29"/>
      <c r="I2062" s="29"/>
      <c r="O2062" s="3"/>
      <c r="P2062" s="23"/>
      <c r="Q2062" s="23"/>
      <c r="R2062" s="29"/>
      <c r="S2062" s="29"/>
      <c r="T2062" s="80"/>
      <c r="U2062" s="71"/>
      <c r="V2062" s="29"/>
      <c r="W2062" s="29"/>
    </row>
    <row r="2063" spans="2:23" x14ac:dyDescent="0.2">
      <c r="D2063" s="29"/>
      <c r="E2063" s="29"/>
      <c r="G2063" s="70"/>
      <c r="H2063" s="29"/>
      <c r="I2063" s="29"/>
      <c r="O2063" s="3"/>
      <c r="P2063" s="23"/>
      <c r="Q2063" s="23"/>
      <c r="R2063" s="29"/>
      <c r="S2063" s="29"/>
      <c r="T2063" s="29"/>
      <c r="U2063" s="70"/>
      <c r="V2063" s="29"/>
      <c r="W2063" s="29"/>
    </row>
    <row r="2064" spans="2:23" x14ac:dyDescent="0.2">
      <c r="D2064" s="29"/>
      <c r="E2064" s="29"/>
      <c r="G2064" s="70"/>
      <c r="H2064" s="29"/>
      <c r="I2064" s="29"/>
      <c r="O2064" s="3"/>
      <c r="P2064" s="23"/>
      <c r="Q2064" s="23"/>
      <c r="R2064" s="29"/>
      <c r="S2064" s="29"/>
      <c r="T2064" s="29"/>
      <c r="U2064" s="70"/>
      <c r="V2064" s="29"/>
      <c r="W2064" s="29"/>
    </row>
    <row r="2065" spans="2:23" x14ac:dyDescent="0.2">
      <c r="D2065" s="29"/>
      <c r="E2065" s="29"/>
      <c r="G2065" s="70"/>
      <c r="H2065" s="29"/>
      <c r="I2065" s="29"/>
      <c r="O2065" s="3"/>
      <c r="P2065" s="23"/>
      <c r="Q2065" s="23"/>
      <c r="R2065" s="29"/>
      <c r="S2065" s="29"/>
      <c r="T2065" s="29"/>
      <c r="U2065" s="70"/>
      <c r="V2065" s="29"/>
      <c r="W2065" s="29"/>
    </row>
    <row r="2066" spans="2:23" x14ac:dyDescent="0.2">
      <c r="D2066" s="29"/>
      <c r="E2066" s="29"/>
      <c r="G2066" s="70"/>
      <c r="H2066" s="29"/>
      <c r="I2066" s="29"/>
      <c r="O2066" s="3"/>
      <c r="P2066" s="23"/>
      <c r="Q2066" s="23"/>
      <c r="R2066" s="29"/>
      <c r="S2066" s="29"/>
      <c r="T2066" s="29"/>
      <c r="U2066" s="70"/>
      <c r="V2066" s="29"/>
      <c r="W2066" s="29"/>
    </row>
    <row r="2067" spans="2:23" x14ac:dyDescent="0.2">
      <c r="D2067" s="29"/>
      <c r="E2067" s="29"/>
      <c r="G2067" s="70"/>
      <c r="H2067" s="29"/>
      <c r="I2067" s="29"/>
      <c r="O2067" s="3"/>
      <c r="P2067" s="23"/>
      <c r="Q2067" s="23"/>
      <c r="R2067" s="29"/>
      <c r="S2067" s="29"/>
      <c r="T2067" s="29"/>
      <c r="U2067" s="70"/>
      <c r="V2067" s="29"/>
      <c r="W2067" s="29"/>
    </row>
    <row r="2068" spans="2:23" x14ac:dyDescent="0.2">
      <c r="D2068" s="29"/>
      <c r="E2068" s="29"/>
      <c r="G2068" s="70"/>
      <c r="H2068" s="29"/>
      <c r="I2068" s="29"/>
      <c r="O2068" s="3"/>
      <c r="P2068" s="23"/>
      <c r="Q2068" s="23"/>
      <c r="R2068" s="29"/>
      <c r="S2068" s="29"/>
      <c r="T2068" s="29"/>
      <c r="U2068" s="70"/>
      <c r="V2068" s="29"/>
      <c r="W2068" s="29"/>
    </row>
    <row r="2069" spans="2:23" x14ac:dyDescent="0.2">
      <c r="D2069" s="29"/>
      <c r="E2069" s="29"/>
      <c r="G2069" s="70"/>
      <c r="H2069" s="29"/>
      <c r="I2069" s="29"/>
      <c r="O2069" s="3"/>
      <c r="P2069" s="23"/>
      <c r="Q2069" s="23"/>
      <c r="R2069" s="29"/>
      <c r="S2069" s="29"/>
      <c r="T2069" s="29"/>
      <c r="U2069" s="70"/>
      <c r="V2069" s="29"/>
      <c r="W2069" s="29"/>
    </row>
    <row r="2070" spans="2:23" x14ac:dyDescent="0.2">
      <c r="D2070" s="29"/>
      <c r="E2070" s="29"/>
      <c r="H2070" s="29"/>
      <c r="I2070" s="29"/>
      <c r="O2070" s="3"/>
      <c r="P2070" s="23"/>
      <c r="Q2070" s="23"/>
      <c r="R2070" s="29"/>
      <c r="S2070" s="29"/>
      <c r="T2070" s="29"/>
      <c r="U2070" s="71"/>
      <c r="V2070" s="29"/>
      <c r="W2070" s="29"/>
    </row>
    <row r="2071" spans="2:23" x14ac:dyDescent="0.2">
      <c r="D2071" s="29"/>
      <c r="E2071" s="29"/>
      <c r="G2071" s="70"/>
      <c r="H2071" s="29"/>
      <c r="I2071" s="29"/>
      <c r="O2071" s="3"/>
      <c r="P2071" s="23"/>
      <c r="Q2071" s="23"/>
      <c r="R2071" s="29"/>
      <c r="S2071" s="29"/>
      <c r="T2071" s="29"/>
      <c r="U2071" s="70"/>
      <c r="V2071" s="29"/>
      <c r="W2071" s="29"/>
    </row>
    <row r="2072" spans="2:23" x14ac:dyDescent="0.2">
      <c r="D2072" s="29"/>
      <c r="E2072" s="29"/>
      <c r="G2072" s="70"/>
      <c r="H2072" s="29"/>
      <c r="I2072" s="29"/>
      <c r="O2072" s="3"/>
      <c r="P2072" s="23"/>
      <c r="Q2072" s="23"/>
      <c r="R2072" s="29"/>
      <c r="S2072" s="29"/>
      <c r="T2072" s="29"/>
      <c r="U2072" s="70"/>
      <c r="V2072" s="29"/>
      <c r="W2072" s="29"/>
    </row>
    <row r="2073" spans="2:23" x14ac:dyDescent="0.2">
      <c r="D2073" s="29"/>
      <c r="E2073" s="29"/>
      <c r="G2073" s="70"/>
      <c r="H2073" s="29"/>
      <c r="I2073" s="29"/>
      <c r="O2073" s="3"/>
      <c r="P2073" s="23"/>
      <c r="Q2073" s="23"/>
      <c r="R2073" s="29"/>
      <c r="S2073" s="29"/>
      <c r="T2073" s="29"/>
      <c r="U2073" s="70"/>
      <c r="V2073" s="29"/>
      <c r="W2073" s="29"/>
    </row>
    <row r="2074" spans="2:23" x14ac:dyDescent="0.2">
      <c r="D2074" s="29"/>
      <c r="E2074" s="29"/>
      <c r="G2074" s="70"/>
      <c r="H2074" s="29"/>
      <c r="I2074" s="29"/>
      <c r="O2074" s="3"/>
      <c r="P2074" s="23"/>
      <c r="Q2074" s="23"/>
      <c r="R2074" s="29"/>
      <c r="S2074" s="29"/>
      <c r="T2074" s="29"/>
      <c r="U2074" s="70"/>
      <c r="V2074" s="29"/>
      <c r="W2074" s="29"/>
    </row>
    <row r="2075" spans="2:23" x14ac:dyDescent="0.2">
      <c r="D2075" s="29"/>
      <c r="E2075" s="29"/>
      <c r="G2075" s="70"/>
      <c r="H2075" s="29"/>
      <c r="I2075" s="29"/>
      <c r="O2075" s="3"/>
      <c r="P2075" s="23"/>
      <c r="Q2075" s="23"/>
      <c r="R2075" s="29"/>
      <c r="S2075" s="29"/>
      <c r="T2075" s="29"/>
      <c r="U2075" s="70"/>
      <c r="V2075" s="29"/>
      <c r="W2075" s="29"/>
    </row>
    <row r="2076" spans="2:23" x14ac:dyDescent="0.2">
      <c r="D2076" s="29"/>
      <c r="E2076" s="29"/>
      <c r="G2076" s="70"/>
      <c r="H2076" s="29"/>
      <c r="I2076" s="29"/>
      <c r="O2076" s="3"/>
      <c r="P2076" s="23"/>
      <c r="Q2076" s="23"/>
      <c r="R2076" s="29"/>
      <c r="S2076" s="29"/>
      <c r="T2076" s="29"/>
      <c r="U2076" s="70"/>
      <c r="V2076" s="29"/>
      <c r="W2076" s="29"/>
    </row>
    <row r="2077" spans="2:23" x14ac:dyDescent="0.2">
      <c r="D2077" s="29"/>
      <c r="E2077" s="29"/>
      <c r="G2077" s="70"/>
      <c r="H2077" s="29"/>
      <c r="I2077" s="29"/>
      <c r="O2077" s="3"/>
      <c r="P2077" s="23"/>
      <c r="Q2077" s="23"/>
      <c r="R2077" s="29"/>
      <c r="S2077" s="29"/>
      <c r="T2077" s="29"/>
      <c r="U2077" s="70"/>
      <c r="V2077" s="29"/>
      <c r="W2077" s="29"/>
    </row>
    <row r="2078" spans="2:23" x14ac:dyDescent="0.2">
      <c r="B2078" s="102"/>
      <c r="C2078" s="102"/>
      <c r="D2078" s="76"/>
      <c r="G2078" s="70"/>
      <c r="H2078" s="76"/>
      <c r="I2078" s="76"/>
      <c r="O2078" s="3"/>
      <c r="P2078" s="102"/>
      <c r="Q2078" s="102"/>
      <c r="R2078" s="76"/>
      <c r="S2078" s="76"/>
      <c r="T2078" s="29"/>
      <c r="U2078" s="70"/>
      <c r="V2078" s="76"/>
      <c r="W2078" s="76"/>
    </row>
    <row r="2079" spans="2:23" x14ac:dyDescent="0.2">
      <c r="D2079" s="29"/>
      <c r="E2079" s="29"/>
      <c r="G2079" s="70"/>
      <c r="H2079" s="29"/>
      <c r="I2079" s="29"/>
      <c r="O2079" s="3"/>
      <c r="P2079" s="23"/>
      <c r="Q2079" s="23"/>
      <c r="R2079" s="29"/>
      <c r="S2079" s="29"/>
      <c r="T2079" s="29"/>
      <c r="U2079" s="70"/>
      <c r="V2079" s="29"/>
      <c r="W2079" s="29"/>
    </row>
    <row r="2080" spans="2:23" x14ac:dyDescent="0.2">
      <c r="D2080" s="29"/>
      <c r="E2080" s="29"/>
      <c r="G2080" s="70"/>
      <c r="H2080" s="29"/>
      <c r="I2080" s="29"/>
      <c r="O2080" s="3"/>
      <c r="P2080" s="23"/>
      <c r="Q2080" s="23"/>
      <c r="R2080" s="29"/>
      <c r="S2080" s="29"/>
      <c r="T2080" s="29"/>
      <c r="U2080" s="70"/>
      <c r="V2080" s="29"/>
      <c r="W2080" s="29"/>
    </row>
    <row r="2081" spans="2:23" x14ac:dyDescent="0.2">
      <c r="D2081" s="29"/>
      <c r="E2081" s="29"/>
      <c r="G2081" s="70"/>
      <c r="H2081" s="29"/>
      <c r="I2081" s="29"/>
      <c r="O2081" s="3"/>
      <c r="P2081" s="23"/>
      <c r="Q2081" s="23"/>
      <c r="R2081" s="29"/>
      <c r="S2081" s="29"/>
      <c r="T2081" s="29"/>
      <c r="U2081" s="70"/>
      <c r="V2081" s="29"/>
      <c r="W2081" s="29"/>
    </row>
    <row r="2082" spans="2:23" x14ac:dyDescent="0.2">
      <c r="D2082" s="29"/>
      <c r="E2082" s="29"/>
      <c r="H2082" s="29"/>
      <c r="I2082" s="29"/>
      <c r="O2082" s="3"/>
      <c r="P2082" s="23"/>
      <c r="Q2082" s="23"/>
      <c r="R2082" s="29"/>
      <c r="S2082" s="29"/>
      <c r="T2082" s="29"/>
      <c r="U2082" s="71"/>
      <c r="V2082" s="29"/>
      <c r="W2082" s="29"/>
    </row>
    <row r="2083" spans="2:23" x14ac:dyDescent="0.2">
      <c r="D2083" s="29"/>
      <c r="E2083" s="29"/>
      <c r="G2083" s="70"/>
      <c r="H2083" s="29"/>
      <c r="I2083" s="29"/>
      <c r="O2083" s="3"/>
      <c r="P2083" s="23"/>
      <c r="Q2083" s="23"/>
      <c r="R2083" s="29"/>
      <c r="S2083" s="29"/>
      <c r="T2083" s="29"/>
      <c r="U2083" s="70"/>
      <c r="V2083" s="29"/>
      <c r="W2083" s="29"/>
    </row>
    <row r="2084" spans="2:23" x14ac:dyDescent="0.2">
      <c r="B2084" s="102"/>
      <c r="C2084" s="102"/>
      <c r="D2084" s="76"/>
      <c r="G2084" s="70"/>
      <c r="H2084" s="76"/>
      <c r="I2084" s="76"/>
      <c r="O2084" s="3"/>
      <c r="P2084" s="102"/>
      <c r="Q2084" s="102"/>
      <c r="R2084" s="76"/>
      <c r="S2084" s="76"/>
      <c r="T2084" s="29"/>
      <c r="U2084" s="70"/>
      <c r="V2084" s="76"/>
      <c r="W2084" s="76"/>
    </row>
    <row r="2085" spans="2:23" x14ac:dyDescent="0.2">
      <c r="D2085" s="29"/>
      <c r="E2085" s="29"/>
      <c r="G2085" s="70"/>
      <c r="H2085" s="29"/>
      <c r="I2085" s="29"/>
      <c r="O2085" s="3"/>
      <c r="P2085" s="23"/>
      <c r="Q2085" s="23"/>
      <c r="R2085" s="29"/>
      <c r="S2085" s="29"/>
      <c r="T2085" s="29"/>
      <c r="U2085" s="70"/>
      <c r="V2085" s="29"/>
      <c r="W2085" s="29"/>
    </row>
    <row r="2086" spans="2:23" x14ac:dyDescent="0.2">
      <c r="D2086" s="29"/>
      <c r="E2086" s="29"/>
      <c r="G2086" s="70"/>
      <c r="H2086" s="29"/>
      <c r="I2086" s="29"/>
      <c r="O2086" s="3"/>
      <c r="P2086" s="23"/>
      <c r="Q2086" s="23"/>
      <c r="R2086" s="29"/>
      <c r="S2086" s="29"/>
      <c r="T2086" s="29"/>
      <c r="U2086" s="70"/>
      <c r="V2086" s="29"/>
      <c r="W2086" s="29"/>
    </row>
    <row r="2087" spans="2:23" x14ac:dyDescent="0.2">
      <c r="D2087" s="29"/>
      <c r="E2087" s="29"/>
      <c r="G2087" s="70"/>
      <c r="H2087" s="29"/>
      <c r="I2087" s="29"/>
      <c r="O2087" s="3"/>
      <c r="P2087" s="23"/>
      <c r="Q2087" s="23"/>
      <c r="R2087" s="29"/>
      <c r="S2087" s="29"/>
      <c r="T2087" s="29"/>
      <c r="U2087" s="70"/>
      <c r="V2087" s="29"/>
      <c r="W2087" s="29"/>
    </row>
    <row r="2088" spans="2:23" x14ac:dyDescent="0.2">
      <c r="D2088" s="29"/>
      <c r="E2088" s="29"/>
      <c r="H2088" s="29"/>
      <c r="I2088" s="29"/>
      <c r="O2088" s="3"/>
      <c r="P2088" s="23"/>
      <c r="Q2088" s="23"/>
      <c r="R2088" s="29"/>
      <c r="S2088" s="29"/>
      <c r="T2088" s="29"/>
      <c r="U2088" s="71"/>
      <c r="V2088" s="29"/>
      <c r="W2088" s="29"/>
    </row>
    <row r="2089" spans="2:23" x14ac:dyDescent="0.2">
      <c r="D2089" s="29"/>
      <c r="E2089" s="29"/>
      <c r="G2089" s="70"/>
      <c r="H2089" s="29"/>
      <c r="I2089" s="29"/>
      <c r="O2089" s="3"/>
      <c r="P2089" s="23"/>
      <c r="Q2089" s="23"/>
      <c r="R2089" s="29"/>
      <c r="S2089" s="29"/>
      <c r="T2089" s="29"/>
      <c r="U2089" s="70"/>
      <c r="V2089" s="29"/>
      <c r="W2089" s="29"/>
    </row>
    <row r="2090" spans="2:23" x14ac:dyDescent="0.2">
      <c r="D2090" s="29"/>
      <c r="E2090" s="29"/>
      <c r="G2090" s="70"/>
      <c r="H2090" s="29"/>
      <c r="I2090" s="29"/>
      <c r="O2090" s="3"/>
      <c r="P2090" s="23"/>
      <c r="Q2090" s="23"/>
      <c r="R2090" s="29"/>
      <c r="S2090" s="29"/>
      <c r="T2090" s="29"/>
      <c r="U2090" s="70"/>
      <c r="V2090" s="29"/>
      <c r="W2090" s="29"/>
    </row>
    <row r="2091" spans="2:23" x14ac:dyDescent="0.2">
      <c r="D2091" s="29"/>
      <c r="E2091" s="29"/>
      <c r="G2091" s="70"/>
      <c r="H2091" s="29"/>
      <c r="I2091" s="29"/>
      <c r="O2091" s="3"/>
      <c r="P2091" s="23"/>
      <c r="Q2091" s="23"/>
      <c r="R2091" s="29"/>
      <c r="S2091" s="29"/>
      <c r="T2091" s="29"/>
      <c r="U2091" s="70"/>
      <c r="V2091" s="29"/>
      <c r="W2091" s="29"/>
    </row>
    <row r="2092" spans="2:23" x14ac:dyDescent="0.2">
      <c r="D2092" s="29"/>
      <c r="E2092" s="29"/>
      <c r="G2092" s="70"/>
      <c r="H2092" s="29"/>
      <c r="I2092" s="29"/>
      <c r="O2092" s="3"/>
      <c r="P2092" s="23"/>
      <c r="Q2092" s="23"/>
      <c r="R2092" s="29"/>
      <c r="S2092" s="29"/>
      <c r="T2092" s="29"/>
      <c r="U2092" s="70"/>
      <c r="V2092" s="29"/>
      <c r="W2092" s="29"/>
    </row>
    <row r="2093" spans="2:23" x14ac:dyDescent="0.2">
      <c r="D2093" s="76"/>
      <c r="G2093" s="70"/>
      <c r="H2093" s="76"/>
      <c r="I2093" s="76"/>
      <c r="O2093" s="3"/>
      <c r="P2093" s="23"/>
      <c r="Q2093" s="23"/>
      <c r="R2093" s="76"/>
      <c r="S2093" s="76"/>
      <c r="T2093" s="29"/>
      <c r="U2093" s="70"/>
      <c r="V2093" s="76"/>
      <c r="W2093" s="76"/>
    </row>
    <row r="2094" spans="2:23" x14ac:dyDescent="0.2">
      <c r="D2094" s="75"/>
      <c r="F2094" s="73"/>
      <c r="G2094" s="74"/>
      <c r="H2094" s="76"/>
      <c r="I2094" s="76"/>
      <c r="O2094" s="3"/>
      <c r="P2094" s="23"/>
      <c r="Q2094" s="23"/>
      <c r="R2094" s="75"/>
      <c r="S2094" s="76"/>
      <c r="T2094" s="73"/>
      <c r="U2094" s="74"/>
      <c r="V2094" s="76"/>
      <c r="W2094" s="76"/>
    </row>
    <row r="2095" spans="2:23" x14ac:dyDescent="0.2">
      <c r="D2095" s="29"/>
      <c r="E2095" s="29"/>
      <c r="H2095" s="29"/>
      <c r="I2095" s="29"/>
      <c r="O2095" s="3"/>
      <c r="P2095" s="23"/>
      <c r="Q2095" s="23"/>
      <c r="R2095" s="29"/>
      <c r="S2095" s="29"/>
      <c r="T2095" s="29"/>
      <c r="U2095" s="71"/>
      <c r="V2095" s="29"/>
      <c r="W2095" s="29"/>
    </row>
    <row r="2096" spans="2:23" x14ac:dyDescent="0.2">
      <c r="B2096" s="102"/>
      <c r="C2096" s="102"/>
      <c r="D2096" s="76"/>
      <c r="G2096" s="70"/>
      <c r="H2096" s="76"/>
      <c r="I2096" s="76"/>
      <c r="O2096" s="3"/>
      <c r="P2096" s="102"/>
      <c r="Q2096" s="102"/>
      <c r="R2096" s="76"/>
      <c r="S2096" s="76"/>
      <c r="T2096" s="29"/>
      <c r="U2096" s="70"/>
      <c r="V2096" s="76"/>
      <c r="W2096" s="76"/>
    </row>
    <row r="2097" spans="2:23" x14ac:dyDescent="0.2">
      <c r="D2097" s="29"/>
      <c r="E2097" s="29"/>
      <c r="G2097" s="70"/>
      <c r="H2097" s="29"/>
      <c r="I2097" s="29"/>
      <c r="O2097" s="3"/>
      <c r="P2097" s="23"/>
      <c r="Q2097" s="23"/>
      <c r="R2097" s="29"/>
      <c r="S2097" s="29"/>
      <c r="T2097" s="29"/>
      <c r="U2097" s="70"/>
      <c r="V2097" s="29"/>
      <c r="W2097" s="29"/>
    </row>
    <row r="2098" spans="2:23" x14ac:dyDescent="0.2">
      <c r="D2098" s="29"/>
      <c r="E2098" s="29"/>
      <c r="G2098" s="70"/>
      <c r="H2098" s="29"/>
      <c r="I2098" s="29"/>
      <c r="O2098" s="3"/>
      <c r="P2098" s="23"/>
      <c r="Q2098" s="23"/>
      <c r="R2098" s="29"/>
      <c r="S2098" s="29"/>
      <c r="T2098" s="29"/>
      <c r="U2098" s="70"/>
      <c r="V2098" s="29"/>
      <c r="W2098" s="29"/>
    </row>
    <row r="2099" spans="2:23" x14ac:dyDescent="0.2">
      <c r="D2099" s="29"/>
      <c r="E2099" s="29"/>
      <c r="G2099" s="70"/>
      <c r="H2099" s="29"/>
      <c r="I2099" s="29"/>
      <c r="O2099" s="3"/>
      <c r="P2099" s="23"/>
      <c r="Q2099" s="23"/>
      <c r="R2099" s="29"/>
      <c r="S2099" s="29"/>
      <c r="T2099" s="29"/>
      <c r="U2099" s="70"/>
      <c r="V2099" s="29"/>
      <c r="W2099" s="29"/>
    </row>
    <row r="2100" spans="2:23" x14ac:dyDescent="0.2">
      <c r="D2100" s="29"/>
      <c r="E2100" s="29"/>
      <c r="G2100" s="70"/>
      <c r="H2100" s="29"/>
      <c r="I2100" s="29"/>
      <c r="O2100" s="3"/>
      <c r="P2100" s="23"/>
      <c r="Q2100" s="23"/>
      <c r="R2100" s="29"/>
      <c r="S2100" s="29"/>
      <c r="T2100" s="29"/>
      <c r="U2100" s="70"/>
      <c r="V2100" s="29"/>
      <c r="W2100" s="29"/>
    </row>
    <row r="2101" spans="2:23" x14ac:dyDescent="0.2">
      <c r="D2101" s="29"/>
      <c r="E2101" s="29"/>
      <c r="G2101" s="70"/>
      <c r="H2101" s="29"/>
      <c r="I2101" s="29"/>
      <c r="O2101" s="3"/>
      <c r="P2101" s="23"/>
      <c r="Q2101" s="23"/>
      <c r="R2101" s="29"/>
      <c r="S2101" s="29"/>
      <c r="T2101" s="29"/>
      <c r="U2101" s="70"/>
      <c r="V2101" s="29"/>
      <c r="W2101" s="29"/>
    </row>
    <row r="2102" spans="2:23" x14ac:dyDescent="0.2">
      <c r="D2102" s="29"/>
      <c r="E2102" s="29"/>
      <c r="G2102" s="70"/>
      <c r="H2102" s="29"/>
      <c r="I2102" s="29"/>
      <c r="O2102" s="3"/>
      <c r="P2102" s="23"/>
      <c r="Q2102" s="23"/>
      <c r="R2102" s="29"/>
      <c r="S2102" s="29"/>
      <c r="T2102" s="29"/>
      <c r="U2102" s="70"/>
      <c r="V2102" s="29"/>
      <c r="W2102" s="29"/>
    </row>
    <row r="2103" spans="2:23" x14ac:dyDescent="0.2">
      <c r="B2103" s="102"/>
      <c r="C2103" s="102"/>
      <c r="D2103" s="75"/>
      <c r="F2103" s="73"/>
      <c r="G2103" s="74"/>
      <c r="H2103" s="76"/>
      <c r="I2103" s="76"/>
      <c r="O2103" s="3"/>
      <c r="P2103" s="102"/>
      <c r="Q2103" s="102"/>
      <c r="R2103" s="75"/>
      <c r="S2103" s="76"/>
      <c r="T2103" s="73"/>
      <c r="U2103" s="74"/>
      <c r="V2103" s="76"/>
      <c r="W2103" s="76"/>
    </row>
    <row r="2104" spans="2:23" x14ac:dyDescent="0.2">
      <c r="D2104" s="76"/>
      <c r="G2104" s="70"/>
      <c r="H2104" s="76"/>
      <c r="I2104" s="76"/>
      <c r="O2104" s="3"/>
      <c r="P2104" s="23"/>
      <c r="Q2104" s="23"/>
      <c r="R2104" s="76"/>
      <c r="S2104" s="76"/>
      <c r="T2104" s="29"/>
      <c r="U2104" s="70"/>
      <c r="V2104" s="76"/>
      <c r="W2104" s="76"/>
    </row>
    <row r="2105" spans="2:23" x14ac:dyDescent="0.2">
      <c r="D2105" s="29"/>
      <c r="E2105" s="29"/>
      <c r="G2105" s="70"/>
      <c r="H2105" s="29"/>
      <c r="I2105" s="29"/>
      <c r="O2105" s="3"/>
      <c r="P2105" s="23"/>
      <c r="Q2105" s="23"/>
      <c r="R2105" s="29"/>
      <c r="S2105" s="29"/>
      <c r="T2105" s="29"/>
      <c r="U2105" s="70"/>
      <c r="V2105" s="29"/>
      <c r="W2105" s="29"/>
    </row>
    <row r="2106" spans="2:23" x14ac:dyDescent="0.2">
      <c r="D2106" s="29"/>
      <c r="E2106" s="29"/>
      <c r="G2106" s="70"/>
      <c r="H2106" s="29"/>
      <c r="I2106" s="29"/>
      <c r="O2106" s="3"/>
      <c r="P2106" s="23"/>
      <c r="Q2106" s="23"/>
      <c r="R2106" s="29"/>
      <c r="S2106" s="29"/>
      <c r="T2106" s="29"/>
      <c r="U2106" s="70"/>
      <c r="V2106" s="29"/>
      <c r="W2106" s="29"/>
    </row>
    <row r="2107" spans="2:23" x14ac:dyDescent="0.2">
      <c r="D2107" s="29"/>
      <c r="E2107" s="29"/>
      <c r="G2107" s="70"/>
      <c r="H2107" s="29"/>
      <c r="I2107" s="29"/>
      <c r="O2107" s="3"/>
      <c r="P2107" s="23"/>
      <c r="Q2107" s="23"/>
      <c r="R2107" s="29"/>
      <c r="S2107" s="29"/>
      <c r="T2107" s="29"/>
      <c r="U2107" s="70"/>
      <c r="V2107" s="29"/>
      <c r="W2107" s="29"/>
    </row>
    <row r="2108" spans="2:23" x14ac:dyDescent="0.2">
      <c r="D2108" s="29"/>
      <c r="E2108" s="29"/>
      <c r="G2108" s="70"/>
      <c r="H2108" s="29"/>
      <c r="I2108" s="29"/>
      <c r="O2108" s="3"/>
      <c r="P2108" s="23"/>
      <c r="Q2108" s="23"/>
      <c r="R2108" s="29"/>
      <c r="S2108" s="29"/>
      <c r="T2108" s="29"/>
      <c r="U2108" s="70"/>
      <c r="V2108" s="29"/>
      <c r="W2108" s="29"/>
    </row>
    <row r="2109" spans="2:23" x14ac:dyDescent="0.2">
      <c r="D2109" s="29"/>
      <c r="E2109" s="29"/>
      <c r="G2109" s="70"/>
      <c r="H2109" s="29"/>
      <c r="I2109" s="29"/>
      <c r="O2109" s="3"/>
      <c r="P2109" s="23"/>
      <c r="Q2109" s="23"/>
      <c r="R2109" s="29"/>
      <c r="S2109" s="29"/>
      <c r="T2109" s="29"/>
      <c r="U2109" s="70"/>
      <c r="V2109" s="29"/>
      <c r="W2109" s="29"/>
    </row>
    <row r="2110" spans="2:23" x14ac:dyDescent="0.2">
      <c r="D2110" s="29"/>
      <c r="E2110" s="29"/>
      <c r="G2110" s="70"/>
      <c r="H2110" s="29"/>
      <c r="I2110" s="29"/>
      <c r="O2110" s="3"/>
      <c r="P2110" s="23"/>
      <c r="Q2110" s="23"/>
      <c r="R2110" s="29"/>
      <c r="S2110" s="29"/>
      <c r="T2110" s="29"/>
      <c r="U2110" s="70"/>
      <c r="V2110" s="29"/>
      <c r="W2110" s="29"/>
    </row>
    <row r="2111" spans="2:23" x14ac:dyDescent="0.2">
      <c r="D2111" s="29"/>
      <c r="E2111" s="29"/>
      <c r="G2111" s="70"/>
      <c r="H2111" s="29"/>
      <c r="I2111" s="29"/>
      <c r="O2111" s="3"/>
      <c r="P2111" s="23"/>
      <c r="Q2111" s="23"/>
      <c r="R2111" s="29"/>
      <c r="S2111" s="29"/>
      <c r="T2111" s="29"/>
      <c r="U2111" s="70"/>
      <c r="V2111" s="29"/>
      <c r="W2111" s="29"/>
    </row>
    <row r="2112" spans="2:23" x14ac:dyDescent="0.2">
      <c r="D2112" s="75"/>
      <c r="F2112" s="73"/>
      <c r="G2112" s="74"/>
      <c r="H2112" s="29"/>
      <c r="I2112" s="29"/>
      <c r="O2112" s="3"/>
      <c r="P2112" s="23"/>
      <c r="Q2112" s="23"/>
      <c r="R2112" s="75"/>
      <c r="S2112" s="76"/>
      <c r="T2112" s="73"/>
      <c r="U2112" s="74"/>
      <c r="V2112" s="29"/>
      <c r="W2112" s="29"/>
    </row>
    <row r="2113" spans="2:23" x14ac:dyDescent="0.2">
      <c r="D2113" s="29"/>
      <c r="E2113" s="29"/>
      <c r="G2113" s="70"/>
      <c r="H2113" s="29"/>
      <c r="I2113" s="29"/>
      <c r="O2113" s="3"/>
      <c r="P2113" s="23"/>
      <c r="Q2113" s="23"/>
      <c r="R2113" s="29"/>
      <c r="S2113" s="29"/>
      <c r="T2113" s="29"/>
      <c r="U2113" s="70"/>
      <c r="V2113" s="29"/>
      <c r="W2113" s="29"/>
    </row>
    <row r="2114" spans="2:23" x14ac:dyDescent="0.2">
      <c r="D2114" s="29"/>
      <c r="E2114" s="29"/>
      <c r="G2114" s="70"/>
      <c r="H2114" s="29"/>
      <c r="I2114" s="29"/>
      <c r="O2114" s="3"/>
      <c r="P2114" s="23"/>
      <c r="Q2114" s="23"/>
      <c r="R2114" s="29"/>
      <c r="S2114" s="29"/>
      <c r="T2114" s="29"/>
      <c r="U2114" s="70"/>
      <c r="V2114" s="29"/>
      <c r="W2114" s="29"/>
    </row>
    <row r="2115" spans="2:23" x14ac:dyDescent="0.2">
      <c r="B2115" s="102"/>
      <c r="C2115" s="102"/>
      <c r="D2115" s="75"/>
      <c r="F2115" s="73"/>
      <c r="G2115" s="74"/>
      <c r="H2115" s="76"/>
      <c r="I2115" s="76"/>
      <c r="O2115" s="3"/>
      <c r="P2115" s="102"/>
      <c r="Q2115" s="102"/>
      <c r="R2115" s="75"/>
      <c r="S2115" s="76"/>
      <c r="T2115" s="73"/>
      <c r="U2115" s="74"/>
      <c r="V2115" s="76"/>
      <c r="W2115" s="76"/>
    </row>
    <row r="2116" spans="2:23" x14ac:dyDescent="0.2">
      <c r="D2116" s="76"/>
      <c r="G2116" s="70"/>
      <c r="H2116" s="76"/>
      <c r="I2116" s="76"/>
      <c r="O2116" s="3"/>
      <c r="P2116" s="23"/>
      <c r="Q2116" s="23"/>
      <c r="R2116" s="76"/>
      <c r="S2116" s="76"/>
      <c r="T2116" s="29"/>
      <c r="U2116" s="70"/>
      <c r="V2116" s="76"/>
      <c r="W2116" s="76"/>
    </row>
    <row r="2117" spans="2:23" x14ac:dyDescent="0.2">
      <c r="B2117" s="102"/>
      <c r="C2117" s="102"/>
      <c r="D2117" s="76"/>
      <c r="G2117" s="70"/>
      <c r="H2117" s="76"/>
      <c r="I2117" s="76"/>
      <c r="O2117" s="3"/>
      <c r="P2117" s="102"/>
      <c r="Q2117" s="102"/>
      <c r="R2117" s="76"/>
      <c r="S2117" s="76"/>
      <c r="T2117" s="29"/>
      <c r="U2117" s="70"/>
      <c r="V2117" s="76"/>
      <c r="W2117" s="76"/>
    </row>
    <row r="2118" spans="2:23" x14ac:dyDescent="0.2">
      <c r="D2118" s="29"/>
      <c r="E2118" s="29"/>
      <c r="G2118" s="70"/>
      <c r="H2118" s="29"/>
      <c r="I2118" s="29"/>
      <c r="O2118" s="3"/>
      <c r="P2118" s="23"/>
      <c r="Q2118" s="23"/>
      <c r="R2118" s="29"/>
      <c r="S2118" s="29"/>
      <c r="T2118" s="29"/>
      <c r="U2118" s="70"/>
      <c r="V2118" s="29"/>
      <c r="W2118" s="29"/>
    </row>
    <row r="2119" spans="2:23" x14ac:dyDescent="0.2">
      <c r="D2119" s="29"/>
      <c r="E2119" s="29"/>
      <c r="G2119" s="70"/>
      <c r="H2119" s="29"/>
      <c r="I2119" s="29"/>
      <c r="O2119" s="3"/>
      <c r="P2119" s="23"/>
      <c r="Q2119" s="23"/>
      <c r="R2119" s="29"/>
      <c r="S2119" s="29"/>
      <c r="T2119" s="29"/>
      <c r="U2119" s="70"/>
      <c r="V2119" s="29"/>
      <c r="W2119" s="29"/>
    </row>
    <row r="2120" spans="2:23" x14ac:dyDescent="0.2">
      <c r="D2120" s="75"/>
      <c r="F2120" s="73"/>
      <c r="G2120" s="74"/>
      <c r="H2120" s="76"/>
      <c r="I2120" s="76"/>
      <c r="O2120" s="3"/>
      <c r="P2120" s="23"/>
      <c r="Q2120" s="23"/>
      <c r="R2120" s="75"/>
      <c r="S2120" s="76"/>
      <c r="T2120" s="73"/>
      <c r="U2120" s="74"/>
      <c r="V2120" s="76"/>
      <c r="W2120" s="76"/>
    </row>
    <row r="2121" spans="2:23" x14ac:dyDescent="0.2">
      <c r="D2121" s="29"/>
      <c r="E2121" s="29"/>
      <c r="G2121" s="70"/>
      <c r="H2121" s="29"/>
      <c r="I2121" s="29"/>
      <c r="O2121" s="3"/>
      <c r="P2121" s="23"/>
      <c r="Q2121" s="23"/>
      <c r="R2121" s="29"/>
      <c r="S2121" s="29"/>
      <c r="T2121" s="29"/>
      <c r="U2121" s="70"/>
      <c r="V2121" s="29"/>
      <c r="W2121" s="29"/>
    </row>
    <row r="2122" spans="2:23" x14ac:dyDescent="0.2">
      <c r="D2122" s="29"/>
      <c r="E2122" s="29"/>
      <c r="G2122" s="70"/>
      <c r="H2122" s="29"/>
      <c r="I2122" s="29"/>
      <c r="O2122" s="3"/>
      <c r="P2122" s="23"/>
      <c r="Q2122" s="23"/>
      <c r="R2122" s="29"/>
      <c r="S2122" s="29"/>
      <c r="T2122" s="29"/>
      <c r="U2122" s="70"/>
      <c r="V2122" s="29"/>
      <c r="W2122" s="29"/>
    </row>
    <row r="2123" spans="2:23" x14ac:dyDescent="0.2">
      <c r="D2123" s="29"/>
      <c r="E2123" s="29"/>
      <c r="G2123" s="70"/>
      <c r="H2123" s="29"/>
      <c r="I2123" s="29"/>
      <c r="O2123" s="3"/>
      <c r="P2123" s="23"/>
      <c r="Q2123" s="23"/>
      <c r="R2123" s="29"/>
      <c r="S2123" s="29"/>
      <c r="T2123" s="29"/>
      <c r="U2123" s="70"/>
      <c r="V2123" s="29"/>
      <c r="W2123" s="29"/>
    </row>
    <row r="2124" spans="2:23" x14ac:dyDescent="0.2">
      <c r="D2124" s="29"/>
      <c r="E2124" s="29"/>
      <c r="G2124" s="70"/>
      <c r="H2124" s="29"/>
      <c r="I2124" s="29"/>
      <c r="O2124" s="3"/>
      <c r="P2124" s="23"/>
      <c r="Q2124" s="23"/>
      <c r="R2124" s="29"/>
      <c r="S2124" s="29"/>
      <c r="T2124" s="29"/>
      <c r="U2124" s="70"/>
      <c r="V2124" s="29"/>
      <c r="W2124" s="29"/>
    </row>
    <row r="2125" spans="2:23" x14ac:dyDescent="0.2">
      <c r="D2125" s="29"/>
      <c r="E2125" s="29"/>
      <c r="G2125" s="70"/>
      <c r="H2125" s="29"/>
      <c r="I2125" s="29"/>
      <c r="O2125" s="3"/>
      <c r="P2125" s="23"/>
      <c r="Q2125" s="23"/>
      <c r="R2125" s="29"/>
      <c r="S2125" s="29"/>
      <c r="T2125" s="29"/>
      <c r="U2125" s="70"/>
      <c r="V2125" s="29"/>
      <c r="W2125" s="29"/>
    </row>
    <row r="2126" spans="2:23" x14ac:dyDescent="0.2">
      <c r="D2126" s="29"/>
      <c r="E2126" s="29"/>
      <c r="G2126" s="70"/>
      <c r="H2126" s="29"/>
      <c r="I2126" s="29"/>
      <c r="O2126" s="3"/>
      <c r="P2126" s="23"/>
      <c r="Q2126" s="23"/>
      <c r="R2126" s="29"/>
      <c r="S2126" s="29"/>
      <c r="T2126" s="29"/>
      <c r="U2126" s="70"/>
      <c r="V2126" s="29"/>
      <c r="W2126" s="29"/>
    </row>
    <row r="2127" spans="2:23" x14ac:dyDescent="0.2">
      <c r="D2127" s="29"/>
      <c r="E2127" s="29"/>
      <c r="G2127" s="70"/>
      <c r="H2127" s="29"/>
      <c r="I2127" s="29"/>
      <c r="O2127" s="3"/>
      <c r="P2127" s="23"/>
      <c r="Q2127" s="23"/>
      <c r="R2127" s="29"/>
      <c r="S2127" s="29"/>
      <c r="T2127" s="29"/>
      <c r="U2127" s="70"/>
      <c r="V2127" s="29"/>
      <c r="W2127" s="29"/>
    </row>
    <row r="2128" spans="2:23" x14ac:dyDescent="0.2">
      <c r="D2128" s="29"/>
      <c r="E2128" s="29"/>
      <c r="G2128" s="70"/>
      <c r="H2128" s="29"/>
      <c r="I2128" s="29"/>
      <c r="O2128" s="3"/>
      <c r="P2128" s="23"/>
      <c r="Q2128" s="23"/>
      <c r="R2128" s="29"/>
      <c r="S2128" s="29"/>
      <c r="T2128" s="29"/>
      <c r="U2128" s="70"/>
      <c r="V2128" s="29"/>
      <c r="W2128" s="29"/>
    </row>
    <row r="2129" spans="4:23" x14ac:dyDescent="0.2">
      <c r="D2129" s="75"/>
      <c r="F2129" s="73"/>
      <c r="G2129" s="74"/>
      <c r="H2129" s="76"/>
      <c r="I2129" s="76"/>
      <c r="O2129" s="3"/>
      <c r="P2129" s="23"/>
      <c r="Q2129" s="23"/>
      <c r="R2129" s="75"/>
      <c r="S2129" s="76"/>
      <c r="T2129" s="73"/>
      <c r="U2129" s="74"/>
      <c r="V2129" s="76"/>
      <c r="W2129" s="76"/>
    </row>
    <row r="2130" spans="4:23" x14ac:dyDescent="0.2">
      <c r="D2130" s="29"/>
      <c r="E2130" s="29"/>
      <c r="G2130" s="70"/>
      <c r="H2130" s="29"/>
      <c r="I2130" s="29"/>
      <c r="O2130" s="3"/>
      <c r="P2130" s="23"/>
      <c r="Q2130" s="23"/>
      <c r="R2130" s="29"/>
      <c r="S2130" s="29"/>
      <c r="T2130" s="29"/>
      <c r="U2130" s="70"/>
      <c r="V2130" s="29"/>
      <c r="W2130" s="29"/>
    </row>
    <row r="2131" spans="4:23" x14ac:dyDescent="0.2">
      <c r="D2131" s="29"/>
      <c r="E2131" s="29"/>
      <c r="G2131" s="70"/>
      <c r="H2131" s="29"/>
      <c r="I2131" s="29"/>
      <c r="O2131" s="3"/>
      <c r="P2131" s="23"/>
      <c r="Q2131" s="23"/>
      <c r="R2131" s="29"/>
      <c r="S2131" s="29"/>
      <c r="T2131" s="29"/>
      <c r="U2131" s="70"/>
      <c r="V2131" s="29"/>
      <c r="W2131" s="29"/>
    </row>
    <row r="2132" spans="4:23" x14ac:dyDescent="0.2">
      <c r="D2132" s="29"/>
      <c r="E2132" s="29"/>
      <c r="G2132" s="70"/>
      <c r="H2132" s="29"/>
      <c r="I2132" s="29"/>
      <c r="O2132" s="3"/>
      <c r="P2132" s="23"/>
      <c r="Q2132" s="23"/>
      <c r="R2132" s="29"/>
      <c r="S2132" s="29"/>
      <c r="T2132" s="29"/>
      <c r="U2132" s="70"/>
      <c r="V2132" s="29"/>
      <c r="W2132" s="29"/>
    </row>
    <row r="2133" spans="4:23" x14ac:dyDescent="0.2">
      <c r="D2133" s="29"/>
      <c r="E2133" s="29"/>
      <c r="G2133" s="70"/>
      <c r="H2133" s="29"/>
      <c r="I2133" s="29"/>
      <c r="O2133" s="3"/>
      <c r="P2133" s="23"/>
      <c r="Q2133" s="23"/>
      <c r="R2133" s="29"/>
      <c r="S2133" s="29"/>
      <c r="T2133" s="29"/>
      <c r="U2133" s="70"/>
      <c r="V2133" s="29"/>
      <c r="W2133" s="29"/>
    </row>
    <row r="2134" spans="4:23" x14ac:dyDescent="0.2">
      <c r="D2134" s="29"/>
      <c r="E2134" s="29"/>
      <c r="G2134" s="70"/>
      <c r="H2134" s="29"/>
      <c r="I2134" s="29"/>
      <c r="O2134" s="3"/>
      <c r="P2134" s="23"/>
      <c r="Q2134" s="23"/>
      <c r="R2134" s="29"/>
      <c r="S2134" s="29"/>
      <c r="T2134" s="29"/>
      <c r="U2134" s="70"/>
      <c r="V2134" s="29"/>
      <c r="W2134" s="29"/>
    </row>
    <row r="2135" spans="4:23" x14ac:dyDescent="0.2">
      <c r="D2135" s="29"/>
      <c r="E2135" s="29"/>
      <c r="G2135" s="70"/>
      <c r="H2135" s="29"/>
      <c r="I2135" s="29"/>
      <c r="O2135" s="3"/>
      <c r="P2135" s="23"/>
      <c r="Q2135" s="23"/>
      <c r="R2135" s="29"/>
      <c r="S2135" s="29"/>
      <c r="T2135" s="29"/>
      <c r="U2135" s="70"/>
      <c r="V2135" s="29"/>
      <c r="W2135" s="29"/>
    </row>
    <row r="2136" spans="4:23" x14ac:dyDescent="0.2">
      <c r="D2136" s="76"/>
      <c r="G2136" s="70"/>
      <c r="H2136" s="76"/>
      <c r="I2136" s="76"/>
      <c r="O2136" s="3"/>
      <c r="P2136" s="23"/>
      <c r="Q2136" s="23"/>
      <c r="R2136" s="76"/>
      <c r="S2136" s="76"/>
      <c r="T2136" s="29"/>
      <c r="U2136" s="70"/>
      <c r="V2136" s="76"/>
      <c r="W2136" s="76"/>
    </row>
    <row r="2137" spans="4:23" x14ac:dyDescent="0.2">
      <c r="D2137" s="29"/>
      <c r="E2137" s="29"/>
      <c r="G2137" s="70"/>
      <c r="H2137" s="29"/>
      <c r="I2137" s="29"/>
      <c r="O2137" s="3"/>
      <c r="P2137" s="23"/>
      <c r="Q2137" s="23"/>
      <c r="R2137" s="29"/>
      <c r="S2137" s="29"/>
      <c r="T2137" s="29"/>
      <c r="U2137" s="70"/>
      <c r="V2137" s="29"/>
      <c r="W2137" s="29"/>
    </row>
    <row r="2138" spans="4:23" x14ac:dyDescent="0.2">
      <c r="D2138" s="29"/>
      <c r="E2138" s="29"/>
      <c r="G2138" s="70"/>
      <c r="H2138" s="29"/>
      <c r="I2138" s="29"/>
      <c r="O2138" s="3"/>
      <c r="P2138" s="23"/>
      <c r="Q2138" s="23"/>
      <c r="R2138" s="29"/>
      <c r="S2138" s="29"/>
      <c r="T2138" s="29"/>
      <c r="U2138" s="70"/>
      <c r="V2138" s="29"/>
      <c r="W2138" s="29"/>
    </row>
    <row r="2139" spans="4:23" x14ac:dyDescent="0.2">
      <c r="D2139" s="29"/>
      <c r="E2139" s="29"/>
      <c r="G2139" s="70"/>
      <c r="H2139" s="29"/>
      <c r="I2139" s="29"/>
      <c r="O2139" s="3"/>
      <c r="P2139" s="23"/>
      <c r="Q2139" s="23"/>
      <c r="R2139" s="29"/>
      <c r="S2139" s="29"/>
      <c r="T2139" s="29"/>
      <c r="U2139" s="70"/>
      <c r="V2139" s="29"/>
      <c r="W2139" s="29"/>
    </row>
    <row r="2140" spans="4:23" x14ac:dyDescent="0.2">
      <c r="D2140" s="29"/>
      <c r="E2140" s="29"/>
      <c r="G2140" s="70"/>
      <c r="H2140" s="29"/>
      <c r="I2140" s="29"/>
      <c r="O2140" s="3"/>
      <c r="P2140" s="23"/>
      <c r="Q2140" s="23"/>
      <c r="R2140" s="29"/>
      <c r="S2140" s="29"/>
      <c r="T2140" s="29"/>
      <c r="U2140" s="70"/>
      <c r="V2140" s="29"/>
      <c r="W2140" s="29"/>
    </row>
    <row r="2141" spans="4:23" x14ac:dyDescent="0.2">
      <c r="D2141" s="29"/>
      <c r="E2141" s="29"/>
      <c r="G2141" s="70"/>
      <c r="H2141" s="29"/>
      <c r="I2141" s="29"/>
      <c r="O2141" s="3"/>
      <c r="P2141" s="23"/>
      <c r="Q2141" s="23"/>
      <c r="R2141" s="29"/>
      <c r="S2141" s="29"/>
      <c r="T2141" s="29"/>
      <c r="U2141" s="70"/>
      <c r="V2141" s="29"/>
      <c r="W2141" s="29"/>
    </row>
    <row r="2142" spans="4:23" x14ac:dyDescent="0.2">
      <c r="D2142" s="29"/>
      <c r="E2142" s="29"/>
      <c r="G2142" s="70"/>
      <c r="H2142" s="29"/>
      <c r="I2142" s="29"/>
      <c r="O2142" s="3"/>
      <c r="P2142" s="23"/>
      <c r="Q2142" s="23"/>
      <c r="R2142" s="29"/>
      <c r="S2142" s="29"/>
      <c r="T2142" s="29"/>
      <c r="U2142" s="70"/>
      <c r="V2142" s="29"/>
      <c r="W2142" s="29"/>
    </row>
    <row r="2143" spans="4:23" x14ac:dyDescent="0.2">
      <c r="D2143" s="75"/>
      <c r="F2143" s="73"/>
      <c r="G2143" s="74"/>
      <c r="H2143" s="29"/>
      <c r="I2143" s="29"/>
      <c r="O2143" s="3"/>
      <c r="P2143" s="23"/>
      <c r="Q2143" s="23"/>
      <c r="R2143" s="75"/>
      <c r="S2143" s="76"/>
      <c r="T2143" s="73"/>
      <c r="U2143" s="74"/>
      <c r="V2143" s="29"/>
      <c r="W2143" s="29"/>
    </row>
    <row r="2144" spans="4:23" x14ac:dyDescent="0.2">
      <c r="D2144" s="29"/>
      <c r="E2144" s="29"/>
      <c r="G2144" s="70"/>
      <c r="H2144" s="29"/>
      <c r="I2144" s="29"/>
      <c r="O2144" s="3"/>
      <c r="P2144" s="23"/>
      <c r="Q2144" s="23"/>
      <c r="R2144" s="29"/>
      <c r="S2144" s="29"/>
      <c r="T2144" s="29"/>
      <c r="U2144" s="70"/>
      <c r="V2144" s="29"/>
      <c r="W2144" s="29"/>
    </row>
    <row r="2145" spans="4:23" x14ac:dyDescent="0.2">
      <c r="D2145" s="29"/>
      <c r="E2145" s="29"/>
      <c r="G2145" s="70"/>
      <c r="H2145" s="29"/>
      <c r="I2145" s="29"/>
      <c r="O2145" s="3"/>
      <c r="P2145" s="23"/>
      <c r="Q2145" s="23"/>
      <c r="R2145" s="29"/>
      <c r="S2145" s="29"/>
      <c r="T2145" s="29"/>
      <c r="U2145" s="70"/>
      <c r="V2145" s="29"/>
      <c r="W2145" s="29"/>
    </row>
    <row r="2146" spans="4:23" x14ac:dyDescent="0.2">
      <c r="D2146" s="29"/>
      <c r="E2146" s="29"/>
      <c r="G2146" s="70"/>
      <c r="H2146" s="29"/>
      <c r="I2146" s="29"/>
      <c r="O2146" s="3"/>
      <c r="P2146" s="23"/>
      <c r="Q2146" s="23"/>
      <c r="R2146" s="29"/>
      <c r="S2146" s="29"/>
      <c r="T2146" s="29"/>
      <c r="U2146" s="70"/>
      <c r="V2146" s="29"/>
      <c r="W2146" s="29"/>
    </row>
    <row r="2147" spans="4:23" x14ac:dyDescent="0.2">
      <c r="D2147" s="29"/>
      <c r="E2147" s="29"/>
      <c r="G2147" s="70"/>
      <c r="H2147" s="29"/>
      <c r="I2147" s="29"/>
      <c r="O2147" s="3"/>
      <c r="P2147" s="23"/>
      <c r="Q2147" s="23"/>
      <c r="R2147" s="29"/>
      <c r="S2147" s="29"/>
      <c r="T2147" s="29"/>
      <c r="U2147" s="70"/>
      <c r="V2147" s="29"/>
      <c r="W2147" s="29"/>
    </row>
    <row r="2148" spans="4:23" x14ac:dyDescent="0.2">
      <c r="D2148" s="29"/>
      <c r="E2148" s="29"/>
      <c r="G2148" s="70"/>
      <c r="H2148" s="29"/>
      <c r="I2148" s="29"/>
      <c r="O2148" s="3"/>
      <c r="P2148" s="23"/>
      <c r="Q2148" s="23"/>
      <c r="R2148" s="29"/>
      <c r="S2148" s="29"/>
      <c r="T2148" s="29"/>
      <c r="U2148" s="70"/>
      <c r="V2148" s="29"/>
      <c r="W2148" s="29"/>
    </row>
    <row r="2149" spans="4:23" x14ac:dyDescent="0.2">
      <c r="D2149" s="29"/>
      <c r="E2149" s="29"/>
      <c r="G2149" s="70"/>
      <c r="H2149" s="29"/>
      <c r="I2149" s="29"/>
      <c r="O2149" s="3"/>
      <c r="P2149" s="23"/>
      <c r="Q2149" s="23"/>
      <c r="R2149" s="29"/>
      <c r="S2149" s="29"/>
      <c r="T2149" s="29"/>
      <c r="U2149" s="70"/>
      <c r="V2149" s="29"/>
      <c r="W2149" s="29"/>
    </row>
    <row r="2150" spans="4:23" x14ac:dyDescent="0.2">
      <c r="D2150" s="29"/>
      <c r="E2150" s="29"/>
      <c r="G2150" s="70"/>
      <c r="H2150" s="29"/>
      <c r="I2150" s="29"/>
      <c r="O2150" s="3"/>
      <c r="P2150" s="23"/>
      <c r="Q2150" s="23"/>
      <c r="R2150" s="29"/>
      <c r="S2150" s="29"/>
      <c r="T2150" s="29"/>
      <c r="U2150" s="70"/>
      <c r="V2150" s="29"/>
      <c r="W2150" s="29"/>
    </row>
    <row r="2151" spans="4:23" x14ac:dyDescent="0.2">
      <c r="D2151" s="29"/>
      <c r="E2151" s="29"/>
      <c r="G2151" s="70"/>
      <c r="H2151" s="29"/>
      <c r="I2151" s="29"/>
      <c r="O2151" s="3"/>
      <c r="P2151" s="23"/>
      <c r="Q2151" s="23"/>
      <c r="R2151" s="29"/>
      <c r="S2151" s="29"/>
      <c r="T2151" s="29"/>
      <c r="U2151" s="70"/>
      <c r="V2151" s="29"/>
      <c r="W2151" s="29"/>
    </row>
    <row r="2152" spans="4:23" x14ac:dyDescent="0.2">
      <c r="D2152" s="29"/>
      <c r="E2152" s="29"/>
      <c r="G2152" s="70"/>
      <c r="H2152" s="29"/>
      <c r="I2152" s="29"/>
      <c r="O2152" s="3"/>
      <c r="P2152" s="23"/>
      <c r="Q2152" s="23"/>
      <c r="R2152" s="29"/>
      <c r="S2152" s="29"/>
      <c r="T2152" s="29"/>
      <c r="U2152" s="70"/>
      <c r="V2152" s="29"/>
      <c r="W2152" s="29"/>
    </row>
    <row r="2153" spans="4:23" x14ac:dyDescent="0.2">
      <c r="D2153" s="29"/>
      <c r="E2153" s="29"/>
      <c r="G2153" s="70"/>
      <c r="H2153" s="29"/>
      <c r="I2153" s="29"/>
      <c r="O2153" s="3"/>
      <c r="P2153" s="23"/>
      <c r="Q2153" s="23"/>
      <c r="R2153" s="29"/>
      <c r="S2153" s="29"/>
      <c r="T2153" s="29"/>
      <c r="U2153" s="70"/>
      <c r="V2153" s="29"/>
      <c r="W2153" s="29"/>
    </row>
    <row r="2154" spans="4:23" x14ac:dyDescent="0.2">
      <c r="D2154" s="29"/>
      <c r="E2154" s="29"/>
      <c r="G2154" s="70"/>
      <c r="H2154" s="29"/>
      <c r="I2154" s="29"/>
      <c r="O2154" s="3"/>
      <c r="P2154" s="23"/>
      <c r="Q2154" s="23"/>
      <c r="R2154" s="29"/>
      <c r="S2154" s="29"/>
      <c r="T2154" s="29"/>
      <c r="U2154" s="70"/>
      <c r="V2154" s="29"/>
      <c r="W2154" s="29"/>
    </row>
    <row r="2155" spans="4:23" x14ac:dyDescent="0.2">
      <c r="D2155" s="29"/>
      <c r="E2155" s="29"/>
      <c r="G2155" s="70"/>
      <c r="H2155" s="29"/>
      <c r="I2155" s="29"/>
      <c r="O2155" s="3"/>
      <c r="P2155" s="23"/>
      <c r="Q2155" s="23"/>
      <c r="R2155" s="29"/>
      <c r="S2155" s="29"/>
      <c r="T2155" s="29"/>
      <c r="U2155" s="70"/>
      <c r="V2155" s="29"/>
      <c r="W2155" s="29"/>
    </row>
    <row r="2156" spans="4:23" x14ac:dyDescent="0.2">
      <c r="D2156" s="29"/>
      <c r="E2156" s="29"/>
      <c r="H2156" s="29"/>
      <c r="I2156" s="29"/>
      <c r="O2156" s="3"/>
      <c r="P2156" s="23"/>
      <c r="Q2156" s="23"/>
      <c r="R2156" s="29"/>
      <c r="S2156" s="29"/>
      <c r="T2156" s="29"/>
      <c r="U2156" s="71"/>
      <c r="V2156" s="29"/>
      <c r="W2156" s="29"/>
    </row>
    <row r="2157" spans="4:23" x14ac:dyDescent="0.2">
      <c r="D2157" s="29"/>
      <c r="E2157" s="29"/>
      <c r="G2157" s="70"/>
      <c r="H2157" s="29"/>
      <c r="I2157" s="29"/>
      <c r="O2157" s="3"/>
      <c r="P2157" s="23"/>
      <c r="Q2157" s="23"/>
      <c r="R2157" s="29"/>
      <c r="S2157" s="29"/>
      <c r="T2157" s="29"/>
      <c r="U2157" s="70"/>
      <c r="V2157" s="29"/>
      <c r="W2157" s="29"/>
    </row>
    <row r="2158" spans="4:23" x14ac:dyDescent="0.2">
      <c r="D2158" s="29"/>
      <c r="E2158" s="29"/>
      <c r="G2158" s="70"/>
      <c r="H2158" s="29"/>
      <c r="I2158" s="29"/>
      <c r="O2158" s="3"/>
      <c r="P2158" s="23"/>
      <c r="Q2158" s="23"/>
      <c r="R2158" s="29"/>
      <c r="S2158" s="29"/>
      <c r="T2158" s="29"/>
      <c r="U2158" s="70"/>
      <c r="V2158" s="29"/>
      <c r="W2158" s="29"/>
    </row>
    <row r="2159" spans="4:23" x14ac:dyDescent="0.2">
      <c r="D2159" s="76"/>
      <c r="H2159" s="76"/>
      <c r="I2159" s="76"/>
      <c r="O2159" s="3"/>
      <c r="P2159" s="23"/>
      <c r="Q2159" s="23"/>
      <c r="R2159" s="76"/>
      <c r="S2159" s="76"/>
      <c r="T2159" s="29"/>
      <c r="U2159" s="71"/>
      <c r="V2159" s="76"/>
      <c r="W2159" s="76"/>
    </row>
    <row r="2160" spans="4:23" x14ac:dyDescent="0.2">
      <c r="D2160" s="29"/>
      <c r="E2160" s="29"/>
      <c r="G2160" s="70"/>
      <c r="H2160" s="29"/>
      <c r="I2160" s="29"/>
      <c r="O2160" s="3"/>
      <c r="P2160" s="23"/>
      <c r="Q2160" s="23"/>
      <c r="R2160" s="29"/>
      <c r="S2160" s="29"/>
      <c r="T2160" s="29"/>
      <c r="U2160" s="70"/>
      <c r="V2160" s="29"/>
      <c r="W2160" s="29"/>
    </row>
    <row r="2161" spans="4:23" x14ac:dyDescent="0.2">
      <c r="D2161" s="29"/>
      <c r="E2161" s="29"/>
      <c r="G2161" s="70"/>
      <c r="H2161" s="29"/>
      <c r="I2161" s="29"/>
      <c r="O2161" s="3"/>
      <c r="P2161" s="23"/>
      <c r="Q2161" s="23"/>
      <c r="R2161" s="29"/>
      <c r="S2161" s="29"/>
      <c r="T2161" s="29"/>
      <c r="U2161" s="70"/>
      <c r="V2161" s="29"/>
      <c r="W2161" s="29"/>
    </row>
    <row r="2162" spans="4:23" x14ac:dyDescent="0.2">
      <c r="D2162" s="29"/>
      <c r="E2162" s="29"/>
      <c r="H2162" s="29"/>
      <c r="I2162" s="29"/>
      <c r="O2162" s="3"/>
      <c r="P2162" s="23"/>
      <c r="Q2162" s="23"/>
      <c r="R2162" s="29"/>
      <c r="S2162" s="29"/>
      <c r="T2162" s="29"/>
      <c r="U2162" s="71"/>
      <c r="V2162" s="29"/>
      <c r="W2162" s="29"/>
    </row>
    <row r="2163" spans="4:23" x14ac:dyDescent="0.2">
      <c r="D2163" s="29"/>
      <c r="E2163" s="29"/>
      <c r="G2163" s="70"/>
      <c r="H2163" s="29"/>
      <c r="I2163" s="29"/>
      <c r="O2163" s="3"/>
      <c r="P2163" s="23"/>
      <c r="Q2163" s="23"/>
      <c r="R2163" s="29"/>
      <c r="S2163" s="29"/>
      <c r="T2163" s="29"/>
      <c r="U2163" s="70"/>
      <c r="V2163" s="29"/>
      <c r="W2163" s="29"/>
    </row>
    <row r="2164" spans="4:23" x14ac:dyDescent="0.2">
      <c r="D2164" s="29"/>
      <c r="E2164" s="29"/>
      <c r="G2164" s="70"/>
      <c r="H2164" s="29"/>
      <c r="I2164" s="29"/>
      <c r="O2164" s="3"/>
      <c r="P2164" s="23"/>
      <c r="Q2164" s="23"/>
      <c r="R2164" s="29"/>
      <c r="S2164" s="29"/>
      <c r="T2164" s="29"/>
      <c r="U2164" s="70"/>
      <c r="V2164" s="29"/>
      <c r="W2164" s="29"/>
    </row>
    <row r="2165" spans="4:23" x14ac:dyDescent="0.2">
      <c r="D2165" s="29"/>
      <c r="E2165" s="29"/>
      <c r="G2165" s="70"/>
      <c r="H2165" s="29"/>
      <c r="I2165" s="29"/>
      <c r="O2165" s="3"/>
      <c r="P2165" s="23"/>
      <c r="Q2165" s="23"/>
      <c r="R2165" s="29"/>
      <c r="S2165" s="29"/>
      <c r="T2165" s="29"/>
      <c r="U2165" s="70"/>
      <c r="V2165" s="29"/>
      <c r="W2165" s="29"/>
    </row>
    <row r="2166" spans="4:23" x14ac:dyDescent="0.2">
      <c r="D2166" s="29"/>
      <c r="E2166" s="29"/>
      <c r="G2166" s="70"/>
      <c r="H2166" s="29"/>
      <c r="I2166" s="29"/>
      <c r="O2166" s="3"/>
      <c r="P2166" s="23"/>
      <c r="Q2166" s="23"/>
      <c r="R2166" s="29"/>
      <c r="S2166" s="29"/>
      <c r="T2166" s="29"/>
      <c r="U2166" s="70"/>
      <c r="V2166" s="29"/>
      <c r="W2166" s="29"/>
    </row>
    <row r="2167" spans="4:23" x14ac:dyDescent="0.2">
      <c r="D2167" s="29"/>
      <c r="E2167" s="29"/>
      <c r="H2167" s="29"/>
      <c r="I2167" s="29"/>
      <c r="O2167" s="3"/>
      <c r="P2167" s="23"/>
      <c r="Q2167" s="23"/>
      <c r="R2167" s="29"/>
      <c r="S2167" s="29"/>
      <c r="T2167" s="29"/>
      <c r="U2167" s="71"/>
      <c r="V2167" s="29"/>
      <c r="W2167" s="29"/>
    </row>
    <row r="2168" spans="4:23" x14ac:dyDescent="0.2">
      <c r="D2168" s="29"/>
      <c r="E2168" s="29"/>
      <c r="G2168" s="70"/>
      <c r="H2168" s="29"/>
      <c r="I2168" s="29"/>
      <c r="O2168" s="3"/>
      <c r="P2168" s="23"/>
      <c r="Q2168" s="23"/>
      <c r="R2168" s="29"/>
      <c r="S2168" s="29"/>
      <c r="T2168" s="29"/>
      <c r="U2168" s="70"/>
      <c r="V2168" s="29"/>
      <c r="W2168" s="29"/>
    </row>
    <row r="2169" spans="4:23" x14ac:dyDescent="0.2">
      <c r="D2169" s="75"/>
      <c r="F2169" s="73"/>
      <c r="G2169" s="74"/>
      <c r="H2169" s="76"/>
      <c r="I2169" s="76"/>
      <c r="O2169" s="3"/>
      <c r="P2169" s="23"/>
      <c r="Q2169" s="23"/>
      <c r="R2169" s="75"/>
      <c r="S2169" s="76"/>
      <c r="T2169" s="73"/>
      <c r="U2169" s="74"/>
      <c r="V2169" s="76"/>
      <c r="W2169" s="76"/>
    </row>
    <row r="2170" spans="4:23" x14ac:dyDescent="0.2">
      <c r="D2170" s="29"/>
      <c r="E2170" s="29"/>
      <c r="H2170" s="29"/>
      <c r="I2170" s="29"/>
      <c r="O2170" s="3"/>
      <c r="P2170" s="23"/>
      <c r="Q2170" s="23"/>
      <c r="R2170" s="29"/>
      <c r="S2170" s="29"/>
      <c r="T2170" s="29"/>
      <c r="U2170" s="71"/>
      <c r="V2170" s="29"/>
      <c r="W2170" s="29"/>
    </row>
    <row r="2171" spans="4:23" x14ac:dyDescent="0.2">
      <c r="D2171" s="29"/>
      <c r="E2171" s="29"/>
      <c r="G2171" s="70"/>
      <c r="H2171" s="29"/>
      <c r="I2171" s="29"/>
      <c r="O2171" s="3"/>
      <c r="P2171" s="23"/>
      <c r="Q2171" s="23"/>
      <c r="R2171" s="29"/>
      <c r="S2171" s="29"/>
      <c r="T2171" s="29"/>
      <c r="U2171" s="70"/>
      <c r="V2171" s="29"/>
      <c r="W2171" s="29"/>
    </row>
    <row r="2172" spans="4:23" x14ac:dyDescent="0.2">
      <c r="D2172" s="76"/>
      <c r="H2172" s="76"/>
      <c r="I2172" s="76"/>
      <c r="O2172" s="3"/>
      <c r="P2172" s="23"/>
      <c r="Q2172" s="23"/>
      <c r="R2172" s="76"/>
      <c r="S2172" s="76"/>
      <c r="T2172" s="29"/>
      <c r="U2172" s="71"/>
      <c r="V2172" s="76"/>
      <c r="W2172" s="76"/>
    </row>
    <row r="2173" spans="4:23" x14ac:dyDescent="0.2">
      <c r="D2173" s="29"/>
      <c r="E2173" s="29"/>
      <c r="G2173" s="70"/>
      <c r="H2173" s="29"/>
      <c r="I2173" s="29"/>
      <c r="O2173" s="3"/>
      <c r="P2173" s="23"/>
      <c r="Q2173" s="23"/>
      <c r="R2173" s="29"/>
      <c r="S2173" s="29"/>
      <c r="T2173" s="29"/>
      <c r="U2173" s="70"/>
      <c r="V2173" s="29"/>
      <c r="W2173" s="29"/>
    </row>
    <row r="2174" spans="4:23" x14ac:dyDescent="0.2">
      <c r="D2174" s="29"/>
      <c r="E2174" s="29"/>
      <c r="G2174" s="70"/>
      <c r="H2174" s="29"/>
      <c r="I2174" s="29"/>
      <c r="O2174" s="3"/>
      <c r="P2174" s="23"/>
      <c r="Q2174" s="23"/>
      <c r="R2174" s="29"/>
      <c r="S2174" s="29"/>
      <c r="T2174" s="29"/>
      <c r="U2174" s="70"/>
      <c r="V2174" s="29"/>
      <c r="W2174" s="29"/>
    </row>
    <row r="2175" spans="4:23" x14ac:dyDescent="0.2">
      <c r="D2175" s="29"/>
      <c r="E2175" s="29"/>
      <c r="H2175" s="29"/>
      <c r="I2175" s="29"/>
      <c r="O2175" s="3"/>
      <c r="P2175" s="23"/>
      <c r="Q2175" s="23"/>
      <c r="R2175" s="29"/>
      <c r="S2175" s="29"/>
      <c r="T2175" s="29"/>
      <c r="U2175" s="71"/>
      <c r="V2175" s="29"/>
      <c r="W2175" s="29"/>
    </row>
    <row r="2176" spans="4:23" x14ac:dyDescent="0.2">
      <c r="D2176" s="76"/>
      <c r="H2176" s="76"/>
      <c r="I2176" s="76"/>
      <c r="O2176" s="3"/>
      <c r="P2176" s="23"/>
      <c r="Q2176" s="23"/>
      <c r="R2176" s="76"/>
      <c r="S2176" s="76"/>
      <c r="T2176" s="29"/>
      <c r="U2176" s="71"/>
      <c r="V2176" s="76"/>
      <c r="W2176" s="76"/>
    </row>
    <row r="2177" spans="2:23" x14ac:dyDescent="0.2">
      <c r="D2177" s="29"/>
      <c r="E2177" s="29"/>
      <c r="G2177" s="70"/>
      <c r="H2177" s="29"/>
      <c r="I2177" s="29"/>
      <c r="O2177" s="3"/>
      <c r="P2177" s="23"/>
      <c r="Q2177" s="23"/>
      <c r="R2177" s="29"/>
      <c r="S2177" s="29"/>
      <c r="T2177" s="29"/>
      <c r="U2177" s="70"/>
      <c r="V2177" s="29"/>
      <c r="W2177" s="29"/>
    </row>
    <row r="2178" spans="2:23" x14ac:dyDescent="0.2">
      <c r="D2178" s="29"/>
      <c r="E2178" s="29"/>
      <c r="G2178" s="70"/>
      <c r="H2178" s="29"/>
      <c r="I2178" s="29"/>
      <c r="O2178" s="3"/>
      <c r="P2178" s="23"/>
      <c r="Q2178" s="23"/>
      <c r="R2178" s="29"/>
      <c r="S2178" s="29"/>
      <c r="T2178" s="29"/>
      <c r="U2178" s="70"/>
      <c r="V2178" s="29"/>
      <c r="W2178" s="29"/>
    </row>
    <row r="2179" spans="2:23" x14ac:dyDescent="0.2">
      <c r="D2179" s="29"/>
      <c r="E2179" s="29"/>
      <c r="H2179" s="29"/>
      <c r="I2179" s="29"/>
      <c r="O2179" s="3"/>
      <c r="P2179" s="23"/>
      <c r="Q2179" s="23"/>
      <c r="R2179" s="29"/>
      <c r="S2179" s="29"/>
      <c r="T2179" s="29"/>
      <c r="U2179" s="71"/>
      <c r="V2179" s="29"/>
      <c r="W2179" s="29"/>
    </row>
    <row r="2180" spans="2:23" x14ac:dyDescent="0.2">
      <c r="D2180" s="29"/>
      <c r="E2180" s="29"/>
      <c r="H2180" s="29"/>
      <c r="I2180" s="29"/>
      <c r="O2180" s="3"/>
      <c r="P2180" s="23"/>
      <c r="Q2180" s="23"/>
      <c r="R2180" s="29"/>
      <c r="S2180" s="29"/>
      <c r="T2180" s="29"/>
      <c r="U2180" s="71"/>
      <c r="V2180" s="29"/>
      <c r="W2180" s="29"/>
    </row>
    <row r="2181" spans="2:23" x14ac:dyDescent="0.2">
      <c r="D2181" s="76"/>
      <c r="H2181" s="76"/>
      <c r="I2181" s="76"/>
      <c r="O2181" s="3"/>
      <c r="P2181" s="23"/>
      <c r="Q2181" s="23"/>
      <c r="R2181" s="76"/>
      <c r="S2181" s="76"/>
      <c r="T2181" s="29"/>
      <c r="U2181" s="71"/>
      <c r="V2181" s="76"/>
      <c r="W2181" s="76"/>
    </row>
    <row r="2182" spans="2:23" x14ac:dyDescent="0.2">
      <c r="D2182" s="29"/>
      <c r="E2182" s="29"/>
      <c r="G2182" s="70"/>
      <c r="H2182" s="29"/>
      <c r="I2182" s="29"/>
      <c r="O2182" s="3"/>
      <c r="P2182" s="23"/>
      <c r="Q2182" s="23"/>
      <c r="R2182" s="29"/>
      <c r="S2182" s="29"/>
      <c r="T2182" s="29"/>
      <c r="U2182" s="70"/>
      <c r="V2182" s="29"/>
      <c r="W2182" s="29"/>
    </row>
    <row r="2183" spans="2:23" x14ac:dyDescent="0.2">
      <c r="B2183" s="102"/>
      <c r="C2183" s="102"/>
      <c r="D2183" s="76"/>
      <c r="H2183" s="76"/>
      <c r="I2183" s="76"/>
      <c r="O2183" s="3"/>
      <c r="P2183" s="102"/>
      <c r="Q2183" s="102"/>
      <c r="R2183" s="76"/>
      <c r="S2183" s="76"/>
      <c r="T2183" s="29"/>
      <c r="U2183" s="71"/>
      <c r="V2183" s="76"/>
      <c r="W2183" s="76"/>
    </row>
    <row r="2184" spans="2:23" x14ac:dyDescent="0.2">
      <c r="B2184" s="102"/>
      <c r="C2184" s="102"/>
      <c r="D2184" s="76"/>
      <c r="H2184" s="76"/>
      <c r="I2184" s="76"/>
      <c r="O2184" s="3"/>
      <c r="P2184" s="102"/>
      <c r="Q2184" s="102"/>
      <c r="R2184" s="76"/>
      <c r="S2184" s="76"/>
      <c r="T2184" s="29"/>
      <c r="U2184" s="71"/>
      <c r="V2184" s="76"/>
      <c r="W2184" s="76"/>
    </row>
    <row r="2185" spans="2:23" x14ac:dyDescent="0.2">
      <c r="D2185" s="29"/>
      <c r="E2185" s="29"/>
      <c r="G2185" s="70"/>
      <c r="H2185" s="29"/>
      <c r="I2185" s="29"/>
      <c r="O2185" s="3"/>
      <c r="P2185" s="23"/>
      <c r="Q2185" s="23"/>
      <c r="R2185" s="29"/>
      <c r="S2185" s="29"/>
      <c r="T2185" s="29"/>
      <c r="U2185" s="70"/>
      <c r="V2185" s="29"/>
      <c r="W2185" s="29"/>
    </row>
    <row r="2186" spans="2:23" x14ac:dyDescent="0.2">
      <c r="D2186" s="29"/>
      <c r="E2186" s="29"/>
      <c r="G2186" s="70"/>
      <c r="H2186" s="29"/>
      <c r="I2186" s="29"/>
      <c r="O2186" s="3"/>
      <c r="P2186" s="23"/>
      <c r="Q2186" s="23"/>
      <c r="R2186" s="29"/>
      <c r="S2186" s="29"/>
      <c r="T2186" s="29"/>
      <c r="U2186" s="70"/>
      <c r="V2186" s="29"/>
      <c r="W2186" s="29"/>
    </row>
    <row r="2187" spans="2:23" x14ac:dyDescent="0.2">
      <c r="D2187" s="29"/>
      <c r="E2187" s="29"/>
      <c r="G2187" s="70"/>
      <c r="H2187" s="29"/>
      <c r="I2187" s="29"/>
      <c r="O2187" s="3"/>
      <c r="P2187" s="23"/>
      <c r="Q2187" s="23"/>
      <c r="R2187" s="29"/>
      <c r="S2187" s="29"/>
      <c r="T2187" s="29"/>
      <c r="U2187" s="70"/>
      <c r="V2187" s="29"/>
      <c r="W2187" s="29"/>
    </row>
    <row r="2188" spans="2:23" x14ac:dyDescent="0.2">
      <c r="D2188" s="29"/>
      <c r="E2188" s="29"/>
      <c r="G2188" s="70"/>
      <c r="H2188" s="29"/>
      <c r="I2188" s="29"/>
      <c r="O2188" s="3"/>
      <c r="P2188" s="23"/>
      <c r="Q2188" s="23"/>
      <c r="R2188" s="29"/>
      <c r="S2188" s="29"/>
      <c r="T2188" s="29"/>
      <c r="U2188" s="70"/>
      <c r="V2188" s="29"/>
      <c r="W2188" s="29"/>
    </row>
    <row r="2189" spans="2:23" x14ac:dyDescent="0.2">
      <c r="B2189" s="102"/>
      <c r="C2189" s="102"/>
      <c r="D2189" s="75"/>
      <c r="F2189" s="73"/>
      <c r="G2189" s="74"/>
      <c r="H2189" s="76"/>
      <c r="I2189" s="76"/>
      <c r="O2189" s="3"/>
      <c r="P2189" s="102"/>
      <c r="Q2189" s="102"/>
      <c r="R2189" s="75"/>
      <c r="S2189" s="76"/>
      <c r="T2189" s="73"/>
      <c r="U2189" s="74"/>
      <c r="V2189" s="76"/>
      <c r="W2189" s="76"/>
    </row>
    <row r="2190" spans="2:23" x14ac:dyDescent="0.2">
      <c r="D2190" s="29"/>
      <c r="E2190" s="29"/>
      <c r="G2190" s="70"/>
      <c r="H2190" s="29"/>
      <c r="I2190" s="29"/>
      <c r="O2190" s="3"/>
      <c r="P2190" s="23"/>
      <c r="Q2190" s="23"/>
      <c r="R2190" s="29"/>
      <c r="S2190" s="29"/>
      <c r="T2190" s="29"/>
      <c r="U2190" s="70"/>
      <c r="V2190" s="29"/>
      <c r="W2190" s="29"/>
    </row>
    <row r="2191" spans="2:23" x14ac:dyDescent="0.2">
      <c r="D2191" s="29"/>
      <c r="E2191" s="29"/>
      <c r="G2191" s="70"/>
      <c r="H2191" s="29"/>
      <c r="I2191" s="29"/>
      <c r="O2191" s="3"/>
      <c r="P2191" s="23"/>
      <c r="Q2191" s="23"/>
      <c r="R2191" s="29"/>
      <c r="S2191" s="29"/>
      <c r="T2191" s="29"/>
      <c r="U2191" s="70"/>
      <c r="V2191" s="29"/>
      <c r="W2191" s="29"/>
    </row>
    <row r="2192" spans="2:23" x14ac:dyDescent="0.2">
      <c r="B2192" s="102"/>
      <c r="C2192" s="102"/>
      <c r="D2192" s="75"/>
      <c r="G2192" s="70"/>
      <c r="H2192" s="76"/>
      <c r="I2192" s="76"/>
      <c r="O2192" s="3"/>
      <c r="P2192" s="102"/>
      <c r="Q2192" s="102"/>
      <c r="R2192" s="75"/>
      <c r="S2192" s="76"/>
      <c r="T2192" s="29"/>
      <c r="U2192" s="70"/>
      <c r="V2192" s="76"/>
      <c r="W2192" s="76"/>
    </row>
    <row r="2193" spans="2:23" x14ac:dyDescent="0.2">
      <c r="B2193" s="102"/>
      <c r="C2193" s="102"/>
      <c r="D2193" s="75"/>
      <c r="F2193" s="73"/>
      <c r="G2193" s="74"/>
      <c r="H2193" s="76"/>
      <c r="I2193" s="76"/>
      <c r="O2193" s="3"/>
      <c r="P2193" s="102"/>
      <c r="Q2193" s="102"/>
      <c r="R2193" s="75"/>
      <c r="S2193" s="76"/>
      <c r="T2193" s="73"/>
      <c r="U2193" s="74"/>
      <c r="V2193" s="76"/>
      <c r="W2193" s="76"/>
    </row>
    <row r="2194" spans="2:23" x14ac:dyDescent="0.2">
      <c r="D2194" s="76"/>
      <c r="H2194" s="76"/>
      <c r="I2194" s="76"/>
      <c r="O2194" s="3"/>
      <c r="P2194" s="23"/>
      <c r="Q2194" s="23"/>
      <c r="R2194" s="76"/>
      <c r="S2194" s="76"/>
      <c r="T2194" s="29"/>
      <c r="U2194" s="71"/>
      <c r="V2194" s="76"/>
      <c r="W2194" s="76"/>
    </row>
    <row r="2195" spans="2:23" x14ac:dyDescent="0.2">
      <c r="B2195" s="102"/>
      <c r="C2195" s="102"/>
      <c r="D2195" s="75"/>
      <c r="G2195" s="70"/>
      <c r="H2195" s="76"/>
      <c r="I2195" s="76"/>
      <c r="O2195" s="3"/>
      <c r="P2195" s="102"/>
      <c r="Q2195" s="102"/>
      <c r="R2195" s="75"/>
      <c r="S2195" s="76"/>
      <c r="T2195" s="29"/>
      <c r="U2195" s="70"/>
      <c r="V2195" s="76"/>
      <c r="W2195" s="76"/>
    </row>
    <row r="2196" spans="2:23" x14ac:dyDescent="0.2">
      <c r="D2196" s="76"/>
      <c r="H2196" s="76"/>
      <c r="I2196" s="76"/>
      <c r="O2196" s="3"/>
      <c r="P2196" s="23"/>
      <c r="Q2196" s="23"/>
      <c r="R2196" s="76"/>
      <c r="S2196" s="76"/>
      <c r="T2196" s="29"/>
      <c r="U2196" s="71"/>
      <c r="V2196" s="76"/>
      <c r="W2196" s="76"/>
    </row>
    <row r="2197" spans="2:23" x14ac:dyDescent="0.2">
      <c r="D2197" s="29"/>
      <c r="E2197" s="29"/>
      <c r="G2197" s="70"/>
      <c r="H2197" s="29"/>
      <c r="I2197" s="29"/>
      <c r="O2197" s="3"/>
      <c r="P2197" s="23"/>
      <c r="Q2197" s="23"/>
      <c r="R2197" s="29"/>
      <c r="S2197" s="29"/>
      <c r="T2197" s="29"/>
      <c r="U2197" s="70"/>
      <c r="V2197" s="29"/>
      <c r="W2197" s="29"/>
    </row>
    <row r="2198" spans="2:23" x14ac:dyDescent="0.2">
      <c r="D2198" s="29"/>
      <c r="E2198" s="29"/>
      <c r="G2198" s="70"/>
      <c r="H2198" s="29"/>
      <c r="I2198" s="29"/>
      <c r="O2198" s="3"/>
      <c r="P2198" s="23"/>
      <c r="Q2198" s="23"/>
      <c r="R2198" s="29"/>
      <c r="S2198" s="29"/>
      <c r="T2198" s="29"/>
      <c r="U2198" s="70"/>
      <c r="V2198" s="29"/>
      <c r="W2198" s="29"/>
    </row>
    <row r="2199" spans="2:23" x14ac:dyDescent="0.2">
      <c r="B2199" s="102"/>
      <c r="C2199" s="102"/>
      <c r="D2199" s="75"/>
      <c r="F2199" s="73"/>
      <c r="G2199" s="74"/>
      <c r="H2199" s="76"/>
      <c r="I2199" s="76"/>
      <c r="O2199" s="3"/>
      <c r="P2199" s="102"/>
      <c r="Q2199" s="102"/>
      <c r="R2199" s="75"/>
      <c r="S2199" s="76"/>
      <c r="T2199" s="73"/>
      <c r="U2199" s="74"/>
      <c r="V2199" s="76"/>
      <c r="W2199" s="76"/>
    </row>
    <row r="2200" spans="2:23" x14ac:dyDescent="0.2">
      <c r="B2200" s="102"/>
      <c r="C2200" s="102"/>
      <c r="D2200" s="76"/>
      <c r="H2200" s="76"/>
      <c r="I2200" s="76"/>
      <c r="O2200" s="3"/>
      <c r="P2200" s="102"/>
      <c r="Q2200" s="102"/>
      <c r="R2200" s="76"/>
      <c r="S2200" s="76"/>
      <c r="T2200" s="29"/>
      <c r="U2200" s="71"/>
      <c r="V2200" s="76"/>
      <c r="W2200" s="76"/>
    </row>
    <row r="2201" spans="2:23" x14ac:dyDescent="0.2">
      <c r="D2201" s="29"/>
      <c r="E2201" s="29"/>
      <c r="G2201" s="70"/>
      <c r="H2201" s="29"/>
      <c r="I2201" s="29"/>
      <c r="O2201" s="3"/>
      <c r="P2201" s="23"/>
      <c r="Q2201" s="23"/>
      <c r="R2201" s="29"/>
      <c r="S2201" s="29"/>
      <c r="T2201" s="29"/>
      <c r="U2201" s="70"/>
      <c r="V2201" s="29"/>
      <c r="W2201" s="29"/>
    </row>
    <row r="2202" spans="2:23" x14ac:dyDescent="0.2">
      <c r="D2202" s="76"/>
      <c r="H2202" s="76"/>
      <c r="I2202" s="76"/>
      <c r="O2202" s="3"/>
      <c r="P2202" s="23"/>
      <c r="Q2202" s="23"/>
      <c r="R2202" s="76"/>
      <c r="S2202" s="76"/>
      <c r="T2202" s="29"/>
      <c r="U2202" s="71"/>
      <c r="V2202" s="76"/>
      <c r="W2202" s="76"/>
    </row>
    <row r="2203" spans="2:23" x14ac:dyDescent="0.2">
      <c r="D2203" s="29"/>
      <c r="E2203" s="29"/>
      <c r="G2203" s="70"/>
      <c r="H2203" s="29"/>
      <c r="I2203" s="29"/>
      <c r="O2203" s="3"/>
      <c r="P2203" s="23"/>
      <c r="Q2203" s="23"/>
      <c r="R2203" s="29"/>
      <c r="S2203" s="29"/>
      <c r="T2203" s="29"/>
      <c r="U2203" s="70"/>
      <c r="V2203" s="29"/>
      <c r="W2203" s="29"/>
    </row>
    <row r="2204" spans="2:23" x14ac:dyDescent="0.2">
      <c r="D2204" s="29"/>
      <c r="E2204" s="29"/>
      <c r="G2204" s="70"/>
      <c r="H2204" s="29"/>
      <c r="I2204" s="29"/>
      <c r="O2204" s="3"/>
      <c r="P2204" s="23"/>
      <c r="Q2204" s="23"/>
      <c r="R2204" s="29"/>
      <c r="S2204" s="29"/>
      <c r="T2204" s="29"/>
      <c r="U2204" s="70"/>
      <c r="V2204" s="29"/>
      <c r="W2204" s="29"/>
    </row>
    <row r="2205" spans="2:23" x14ac:dyDescent="0.2">
      <c r="D2205" s="29"/>
      <c r="E2205" s="29"/>
      <c r="G2205" s="70"/>
      <c r="H2205" s="29"/>
      <c r="I2205" s="29"/>
      <c r="O2205" s="3"/>
      <c r="P2205" s="23"/>
      <c r="Q2205" s="23"/>
      <c r="R2205" s="29"/>
      <c r="S2205" s="29"/>
      <c r="T2205" s="29"/>
      <c r="U2205" s="70"/>
      <c r="V2205" s="29"/>
      <c r="W2205" s="29"/>
    </row>
    <row r="2206" spans="2:23" x14ac:dyDescent="0.2">
      <c r="D2206" s="29"/>
      <c r="E2206" s="29"/>
      <c r="G2206" s="70"/>
      <c r="H2206" s="29"/>
      <c r="I2206" s="29"/>
      <c r="O2206" s="3"/>
      <c r="P2206" s="23"/>
      <c r="Q2206" s="23"/>
      <c r="R2206" s="29"/>
      <c r="S2206" s="29"/>
      <c r="T2206" s="29"/>
      <c r="U2206" s="70"/>
      <c r="V2206" s="29"/>
      <c r="W2206" s="29"/>
    </row>
    <row r="2207" spans="2:23" x14ac:dyDescent="0.2">
      <c r="D2207" s="29"/>
      <c r="E2207" s="29"/>
      <c r="G2207" s="70"/>
      <c r="H2207" s="29"/>
      <c r="I2207" s="29"/>
      <c r="O2207" s="3"/>
      <c r="P2207" s="23"/>
      <c r="Q2207" s="23"/>
      <c r="R2207" s="29"/>
      <c r="S2207" s="29"/>
      <c r="T2207" s="29"/>
      <c r="U2207" s="70"/>
      <c r="V2207" s="29"/>
      <c r="W2207" s="29"/>
    </row>
    <row r="2208" spans="2:23" x14ac:dyDescent="0.2">
      <c r="B2208" s="102"/>
      <c r="C2208" s="102"/>
      <c r="D2208" s="76"/>
      <c r="H2208" s="76"/>
      <c r="I2208" s="76"/>
      <c r="O2208" s="3"/>
      <c r="P2208" s="102"/>
      <c r="Q2208" s="102"/>
      <c r="R2208" s="76"/>
      <c r="S2208" s="76"/>
      <c r="T2208" s="29"/>
      <c r="U2208" s="71"/>
      <c r="V2208" s="76"/>
      <c r="W2208" s="76"/>
    </row>
    <row r="2209" spans="4:23" x14ac:dyDescent="0.2">
      <c r="D2209" s="75"/>
      <c r="F2209" s="73"/>
      <c r="G2209" s="74"/>
      <c r="H2209" s="76"/>
      <c r="I2209" s="76"/>
      <c r="O2209" s="3"/>
      <c r="P2209" s="23"/>
      <c r="Q2209" s="23"/>
      <c r="R2209" s="75"/>
      <c r="S2209" s="76"/>
      <c r="T2209" s="73"/>
      <c r="U2209" s="74"/>
      <c r="V2209" s="76"/>
      <c r="W2209" s="76"/>
    </row>
    <row r="2210" spans="4:23" x14ac:dyDescent="0.2">
      <c r="D2210" s="29"/>
      <c r="E2210" s="29"/>
      <c r="G2210" s="70"/>
      <c r="H2210" s="29"/>
      <c r="I2210" s="29"/>
      <c r="O2210" s="3"/>
      <c r="P2210" s="23"/>
      <c r="Q2210" s="23"/>
      <c r="R2210" s="29"/>
      <c r="S2210" s="29"/>
      <c r="T2210" s="29"/>
      <c r="U2210" s="70"/>
      <c r="V2210" s="29"/>
      <c r="W2210" s="29"/>
    </row>
    <row r="2211" spans="4:23" x14ac:dyDescent="0.2">
      <c r="D2211" s="29"/>
      <c r="E2211" s="29"/>
      <c r="G2211" s="70"/>
      <c r="H2211" s="29"/>
      <c r="I2211" s="29"/>
      <c r="O2211" s="3"/>
      <c r="P2211" s="23"/>
      <c r="Q2211" s="23"/>
      <c r="R2211" s="29"/>
      <c r="S2211" s="29"/>
      <c r="T2211" s="29"/>
      <c r="U2211" s="70"/>
      <c r="V2211" s="29"/>
      <c r="W2211" s="29"/>
    </row>
    <row r="2212" spans="4:23" x14ac:dyDescent="0.2">
      <c r="D2212" s="29"/>
      <c r="E2212" s="29"/>
      <c r="G2212" s="70"/>
      <c r="H2212" s="29"/>
      <c r="I2212" s="29"/>
      <c r="O2212" s="3"/>
      <c r="P2212" s="23"/>
      <c r="Q2212" s="23"/>
      <c r="R2212" s="29"/>
      <c r="S2212" s="29"/>
      <c r="T2212" s="29"/>
      <c r="U2212" s="70"/>
      <c r="V2212" s="29"/>
      <c r="W2212" s="29"/>
    </row>
    <row r="2213" spans="4:23" x14ac:dyDescent="0.2">
      <c r="D2213" s="29"/>
      <c r="E2213" s="29"/>
      <c r="G2213" s="70"/>
      <c r="H2213" s="29"/>
      <c r="I2213" s="29"/>
      <c r="O2213" s="3"/>
      <c r="P2213" s="23"/>
      <c r="Q2213" s="23"/>
      <c r="R2213" s="29"/>
      <c r="S2213" s="29"/>
      <c r="T2213" s="29"/>
      <c r="U2213" s="70"/>
      <c r="V2213" s="29"/>
      <c r="W2213" s="29"/>
    </row>
    <row r="2214" spans="4:23" x14ac:dyDescent="0.2">
      <c r="D2214" s="29"/>
      <c r="E2214" s="29"/>
      <c r="G2214" s="70"/>
      <c r="H2214" s="29"/>
      <c r="I2214" s="29"/>
      <c r="O2214" s="3"/>
      <c r="P2214" s="23"/>
      <c r="Q2214" s="23"/>
      <c r="R2214" s="29"/>
      <c r="S2214" s="29"/>
      <c r="T2214" s="29"/>
      <c r="U2214" s="70"/>
      <c r="V2214" s="29"/>
      <c r="W2214" s="29"/>
    </row>
    <row r="2215" spans="4:23" x14ac:dyDescent="0.2">
      <c r="D2215" s="29"/>
      <c r="E2215" s="29"/>
      <c r="G2215" s="70"/>
      <c r="H2215" s="29"/>
      <c r="I2215" s="29"/>
      <c r="O2215" s="3"/>
      <c r="P2215" s="23"/>
      <c r="Q2215" s="23"/>
      <c r="R2215" s="29"/>
      <c r="S2215" s="29"/>
      <c r="T2215" s="29"/>
      <c r="U2215" s="70"/>
      <c r="V2215" s="29"/>
      <c r="W2215" s="29"/>
    </row>
    <row r="2216" spans="4:23" x14ac:dyDescent="0.2">
      <c r="D2216" s="29"/>
      <c r="E2216" s="29"/>
      <c r="G2216" s="70"/>
      <c r="H2216" s="29"/>
      <c r="I2216" s="29"/>
      <c r="O2216" s="3"/>
      <c r="P2216" s="23"/>
      <c r="Q2216" s="23"/>
      <c r="R2216" s="29"/>
      <c r="S2216" s="29"/>
      <c r="T2216" s="29"/>
      <c r="U2216" s="70"/>
      <c r="V2216" s="29"/>
      <c r="W2216" s="29"/>
    </row>
    <row r="2217" spans="4:23" x14ac:dyDescent="0.2">
      <c r="D2217" s="29"/>
      <c r="E2217" s="29"/>
      <c r="G2217" s="70"/>
      <c r="H2217" s="29"/>
      <c r="I2217" s="29"/>
      <c r="O2217" s="3"/>
      <c r="P2217" s="23"/>
      <c r="Q2217" s="23"/>
      <c r="R2217" s="29"/>
      <c r="S2217" s="29"/>
      <c r="T2217" s="29"/>
      <c r="U2217" s="70"/>
      <c r="V2217" s="29"/>
      <c r="W2217" s="29"/>
    </row>
    <row r="2218" spans="4:23" x14ac:dyDescent="0.2">
      <c r="D2218" s="29"/>
      <c r="E2218" s="29"/>
      <c r="G2218" s="70"/>
      <c r="H2218" s="29"/>
      <c r="I2218" s="29"/>
      <c r="O2218" s="3"/>
      <c r="P2218" s="23"/>
      <c r="Q2218" s="23"/>
      <c r="R2218" s="29"/>
      <c r="S2218" s="29"/>
      <c r="T2218" s="29"/>
      <c r="U2218" s="70"/>
      <c r="V2218" s="29"/>
      <c r="W2218" s="29"/>
    </row>
    <row r="2219" spans="4:23" x14ac:dyDescent="0.2">
      <c r="D2219" s="29"/>
      <c r="E2219" s="29"/>
      <c r="G2219" s="70"/>
      <c r="H2219" s="29"/>
      <c r="I2219" s="29"/>
      <c r="O2219" s="3"/>
      <c r="P2219" s="23"/>
      <c r="Q2219" s="23"/>
      <c r="R2219" s="29"/>
      <c r="S2219" s="29"/>
      <c r="T2219" s="29"/>
      <c r="U2219" s="70"/>
      <c r="V2219" s="29"/>
      <c r="W2219" s="29"/>
    </row>
    <row r="2220" spans="4:23" x14ac:dyDescent="0.2">
      <c r="D2220" s="29"/>
      <c r="E2220" s="29"/>
      <c r="G2220" s="70"/>
      <c r="H2220" s="29"/>
      <c r="I2220" s="29"/>
      <c r="O2220" s="3"/>
      <c r="P2220" s="23"/>
      <c r="Q2220" s="23"/>
      <c r="R2220" s="29"/>
      <c r="S2220" s="29"/>
      <c r="T2220" s="29"/>
      <c r="U2220" s="70"/>
      <c r="V2220" s="29"/>
      <c r="W2220" s="29"/>
    </row>
    <row r="2221" spans="4:23" x14ac:dyDescent="0.2">
      <c r="D2221" s="29"/>
      <c r="E2221" s="29"/>
      <c r="G2221" s="70"/>
      <c r="H2221" s="29"/>
      <c r="I2221" s="29"/>
      <c r="O2221" s="3"/>
      <c r="P2221" s="23"/>
      <c r="Q2221" s="23"/>
      <c r="R2221" s="29"/>
      <c r="S2221" s="29"/>
      <c r="T2221" s="29"/>
      <c r="U2221" s="70"/>
      <c r="V2221" s="29"/>
      <c r="W2221" s="29"/>
    </row>
    <row r="2222" spans="4:23" x14ac:dyDescent="0.2">
      <c r="D2222" s="29"/>
      <c r="E2222" s="29"/>
      <c r="G2222" s="70"/>
      <c r="H2222" s="29"/>
      <c r="I2222" s="29"/>
      <c r="O2222" s="3"/>
      <c r="P2222" s="23"/>
      <c r="Q2222" s="23"/>
      <c r="R2222" s="29"/>
      <c r="S2222" s="29"/>
      <c r="T2222" s="29"/>
      <c r="U2222" s="70"/>
      <c r="V2222" s="29"/>
      <c r="W2222" s="29"/>
    </row>
    <row r="2223" spans="4:23" x14ac:dyDescent="0.2">
      <c r="D2223" s="29"/>
      <c r="E2223" s="29"/>
      <c r="G2223" s="70"/>
      <c r="H2223" s="29"/>
      <c r="I2223" s="29"/>
      <c r="O2223" s="3"/>
      <c r="P2223" s="23"/>
      <c r="Q2223" s="23"/>
      <c r="R2223" s="29"/>
      <c r="S2223" s="29"/>
      <c r="T2223" s="29"/>
      <c r="U2223" s="70"/>
      <c r="V2223" s="29"/>
      <c r="W2223" s="29"/>
    </row>
    <row r="2224" spans="4:23" x14ac:dyDescent="0.2">
      <c r="D2224" s="29"/>
      <c r="E2224" s="29"/>
      <c r="G2224" s="70"/>
      <c r="H2224" s="29"/>
      <c r="I2224" s="29"/>
      <c r="O2224" s="3"/>
      <c r="P2224" s="23"/>
      <c r="Q2224" s="23"/>
      <c r="R2224" s="29"/>
      <c r="S2224" s="29"/>
      <c r="T2224" s="29"/>
      <c r="U2224" s="70"/>
      <c r="V2224" s="29"/>
      <c r="W2224" s="29"/>
    </row>
    <row r="2225" spans="4:23" x14ac:dyDescent="0.2">
      <c r="D2225" s="29"/>
      <c r="E2225" s="29"/>
      <c r="G2225" s="70"/>
      <c r="H2225" s="29"/>
      <c r="I2225" s="29"/>
      <c r="O2225" s="3"/>
      <c r="P2225" s="23"/>
      <c r="Q2225" s="23"/>
      <c r="R2225" s="29"/>
      <c r="S2225" s="29"/>
      <c r="T2225" s="29"/>
      <c r="U2225" s="70"/>
      <c r="V2225" s="29"/>
      <c r="W2225" s="29"/>
    </row>
    <row r="2226" spans="4:23" x14ac:dyDescent="0.2">
      <c r="D2226" s="29"/>
      <c r="E2226" s="29"/>
      <c r="G2226" s="70"/>
      <c r="H2226" s="29"/>
      <c r="I2226" s="29"/>
      <c r="O2226" s="3"/>
      <c r="P2226" s="23"/>
      <c r="Q2226" s="23"/>
      <c r="R2226" s="29"/>
      <c r="S2226" s="29"/>
      <c r="T2226" s="29"/>
      <c r="U2226" s="70"/>
      <c r="V2226" s="29"/>
      <c r="W2226" s="29"/>
    </row>
    <row r="2227" spans="4:23" x14ac:dyDescent="0.2">
      <c r="D2227" s="29"/>
      <c r="E2227" s="29"/>
      <c r="G2227" s="70"/>
      <c r="H2227" s="29"/>
      <c r="I2227" s="29"/>
      <c r="O2227" s="3"/>
      <c r="P2227" s="23"/>
      <c r="Q2227" s="23"/>
      <c r="R2227" s="29"/>
      <c r="S2227" s="29"/>
      <c r="T2227" s="29"/>
      <c r="U2227" s="70"/>
      <c r="V2227" s="29"/>
      <c r="W2227" s="29"/>
    </row>
    <row r="2228" spans="4:23" x14ac:dyDescent="0.2">
      <c r="D2228" s="29"/>
      <c r="E2228" s="29"/>
      <c r="G2228" s="70"/>
      <c r="H2228" s="29"/>
      <c r="I2228" s="29"/>
      <c r="O2228" s="3"/>
      <c r="P2228" s="23"/>
      <c r="Q2228" s="23"/>
      <c r="R2228" s="29"/>
      <c r="S2228" s="29"/>
      <c r="T2228" s="29"/>
      <c r="U2228" s="70"/>
      <c r="V2228" s="29"/>
      <c r="W2228" s="29"/>
    </row>
    <row r="2229" spans="4:23" x14ac:dyDescent="0.2">
      <c r="D2229" s="29"/>
      <c r="E2229" s="29"/>
      <c r="G2229" s="70"/>
      <c r="H2229" s="29"/>
      <c r="I2229" s="29"/>
      <c r="O2229" s="3"/>
      <c r="P2229" s="23"/>
      <c r="Q2229" s="23"/>
      <c r="R2229" s="29"/>
      <c r="S2229" s="29"/>
      <c r="T2229" s="29"/>
      <c r="U2229" s="70"/>
      <c r="V2229" s="29"/>
      <c r="W2229" s="29"/>
    </row>
    <row r="2230" spans="4:23" x14ac:dyDescent="0.2">
      <c r="D2230" s="29"/>
      <c r="E2230" s="29"/>
      <c r="G2230" s="70"/>
      <c r="H2230" s="29"/>
      <c r="I2230" s="29"/>
      <c r="O2230" s="3"/>
      <c r="P2230" s="23"/>
      <c r="Q2230" s="23"/>
      <c r="R2230" s="29"/>
      <c r="S2230" s="29"/>
      <c r="T2230" s="29"/>
      <c r="U2230" s="70"/>
      <c r="V2230" s="29"/>
      <c r="W2230" s="29"/>
    </row>
    <row r="2231" spans="4:23" x14ac:dyDescent="0.2">
      <c r="D2231" s="29"/>
      <c r="E2231" s="29"/>
      <c r="G2231" s="70"/>
      <c r="H2231" s="29"/>
      <c r="I2231" s="29"/>
      <c r="O2231" s="3"/>
      <c r="P2231" s="23"/>
      <c r="Q2231" s="23"/>
      <c r="R2231" s="29"/>
      <c r="S2231" s="29"/>
      <c r="T2231" s="29"/>
      <c r="U2231" s="70"/>
      <c r="V2231" s="29"/>
      <c r="W2231" s="29"/>
    </row>
    <row r="2232" spans="4:23" x14ac:dyDescent="0.2">
      <c r="D2232" s="29"/>
      <c r="E2232" s="29"/>
      <c r="G2232" s="70"/>
      <c r="H2232" s="29"/>
      <c r="I2232" s="29"/>
      <c r="O2232" s="3"/>
      <c r="P2232" s="23"/>
      <c r="Q2232" s="23"/>
      <c r="R2232" s="29"/>
      <c r="S2232" s="29"/>
      <c r="T2232" s="29"/>
      <c r="U2232" s="70"/>
      <c r="V2232" s="29"/>
      <c r="W2232" s="29"/>
    </row>
    <row r="2233" spans="4:23" x14ac:dyDescent="0.2">
      <c r="D2233" s="29"/>
      <c r="E2233" s="29"/>
      <c r="G2233" s="70"/>
      <c r="H2233" s="29"/>
      <c r="I2233" s="29"/>
      <c r="O2233" s="3"/>
      <c r="P2233" s="23"/>
      <c r="Q2233" s="23"/>
      <c r="R2233" s="29"/>
      <c r="S2233" s="29"/>
      <c r="T2233" s="29"/>
      <c r="U2233" s="70"/>
      <c r="V2233" s="29"/>
      <c r="W2233" s="29"/>
    </row>
    <row r="2234" spans="4:23" x14ac:dyDescent="0.2">
      <c r="D2234" s="29"/>
      <c r="E2234" s="29"/>
      <c r="G2234" s="70"/>
      <c r="H2234" s="29"/>
      <c r="I2234" s="29"/>
      <c r="O2234" s="3"/>
      <c r="P2234" s="23"/>
      <c r="Q2234" s="23"/>
      <c r="R2234" s="29"/>
      <c r="S2234" s="29"/>
      <c r="T2234" s="29"/>
      <c r="U2234" s="70"/>
      <c r="V2234" s="29"/>
      <c r="W2234" s="29"/>
    </row>
    <row r="2235" spans="4:23" x14ac:dyDescent="0.2">
      <c r="D2235" s="29"/>
      <c r="E2235" s="29"/>
      <c r="G2235" s="70"/>
      <c r="H2235" s="29"/>
      <c r="I2235" s="29"/>
      <c r="O2235" s="3"/>
      <c r="P2235" s="23"/>
      <c r="Q2235" s="23"/>
      <c r="R2235" s="29"/>
      <c r="S2235" s="29"/>
      <c r="T2235" s="29"/>
      <c r="U2235" s="70"/>
      <c r="V2235" s="29"/>
      <c r="W2235" s="29"/>
    </row>
    <row r="2236" spans="4:23" x14ac:dyDescent="0.2">
      <c r="D2236" s="29"/>
      <c r="E2236" s="29"/>
      <c r="G2236" s="70"/>
      <c r="H2236" s="29"/>
      <c r="I2236" s="29"/>
      <c r="O2236" s="3"/>
      <c r="P2236" s="23"/>
      <c r="Q2236" s="23"/>
      <c r="R2236" s="29"/>
      <c r="S2236" s="29"/>
      <c r="T2236" s="29"/>
      <c r="U2236" s="70"/>
      <c r="V2236" s="29"/>
      <c r="W2236" s="29"/>
    </row>
    <row r="2237" spans="4:23" x14ac:dyDescent="0.2">
      <c r="D2237" s="29"/>
      <c r="E2237" s="29"/>
      <c r="G2237" s="70"/>
      <c r="H2237" s="29"/>
      <c r="I2237" s="29"/>
      <c r="O2237" s="3"/>
      <c r="P2237" s="23"/>
      <c r="Q2237" s="23"/>
      <c r="R2237" s="29"/>
      <c r="S2237" s="29"/>
      <c r="T2237" s="29"/>
      <c r="U2237" s="70"/>
      <c r="V2237" s="29"/>
      <c r="W2237" s="29"/>
    </row>
    <row r="2238" spans="4:23" x14ac:dyDescent="0.2">
      <c r="D2238" s="29"/>
      <c r="E2238" s="29"/>
      <c r="G2238" s="70"/>
      <c r="H2238" s="29"/>
      <c r="I2238" s="29"/>
      <c r="O2238" s="3"/>
      <c r="P2238" s="23"/>
      <c r="Q2238" s="23"/>
      <c r="R2238" s="29"/>
      <c r="S2238" s="29"/>
      <c r="T2238" s="29"/>
      <c r="U2238" s="70"/>
      <c r="V2238" s="29"/>
      <c r="W2238" s="29"/>
    </row>
    <row r="2239" spans="4:23" x14ac:dyDescent="0.2">
      <c r="D2239" s="29"/>
      <c r="E2239" s="29"/>
      <c r="H2239" s="29"/>
      <c r="I2239" s="29"/>
      <c r="O2239" s="3"/>
      <c r="P2239" s="23"/>
      <c r="Q2239" s="23"/>
      <c r="R2239" s="29"/>
      <c r="S2239" s="29"/>
      <c r="T2239" s="29"/>
      <c r="U2239" s="71"/>
      <c r="V2239" s="29"/>
      <c r="W2239" s="29"/>
    </row>
    <row r="2240" spans="4:23" x14ac:dyDescent="0.2">
      <c r="D2240" s="29"/>
      <c r="E2240" s="29"/>
      <c r="G2240" s="70"/>
      <c r="H2240" s="29"/>
      <c r="I2240" s="29"/>
      <c r="O2240" s="3"/>
      <c r="P2240" s="23"/>
      <c r="Q2240" s="23"/>
      <c r="R2240" s="29"/>
      <c r="S2240" s="29"/>
      <c r="T2240" s="29"/>
      <c r="U2240" s="70"/>
      <c r="V2240" s="29"/>
      <c r="W2240" s="29"/>
    </row>
    <row r="2241" spans="4:23" x14ac:dyDescent="0.2">
      <c r="D2241" s="29"/>
      <c r="E2241" s="29"/>
      <c r="G2241" s="70"/>
      <c r="H2241" s="29"/>
      <c r="I2241" s="29"/>
      <c r="O2241" s="3"/>
      <c r="P2241" s="23"/>
      <c r="Q2241" s="23"/>
      <c r="R2241" s="29"/>
      <c r="S2241" s="29"/>
      <c r="T2241" s="29"/>
      <c r="U2241" s="70"/>
      <c r="V2241" s="29"/>
      <c r="W2241" s="29"/>
    </row>
    <row r="2242" spans="4:23" x14ac:dyDescent="0.2">
      <c r="D2242" s="76"/>
      <c r="G2242" s="70"/>
      <c r="H2242" s="76"/>
      <c r="I2242" s="76"/>
      <c r="O2242" s="3"/>
      <c r="P2242" s="23"/>
      <c r="Q2242" s="23"/>
      <c r="R2242" s="76"/>
      <c r="S2242" s="76"/>
      <c r="T2242" s="29"/>
      <c r="U2242" s="70"/>
      <c r="V2242" s="76"/>
      <c r="W2242" s="76"/>
    </row>
    <row r="2243" spans="4:23" x14ac:dyDescent="0.2">
      <c r="D2243" s="29"/>
      <c r="E2243" s="29"/>
      <c r="H2243" s="29"/>
      <c r="I2243" s="29"/>
      <c r="O2243" s="3"/>
      <c r="P2243" s="23"/>
      <c r="Q2243" s="23"/>
      <c r="R2243" s="29"/>
      <c r="S2243" s="29"/>
      <c r="T2243" s="29"/>
      <c r="U2243" s="71"/>
      <c r="V2243" s="29"/>
      <c r="W2243" s="29"/>
    </row>
    <row r="2244" spans="4:23" x14ac:dyDescent="0.2">
      <c r="D2244" s="29"/>
      <c r="E2244" s="29"/>
      <c r="G2244" s="70"/>
      <c r="H2244" s="29"/>
      <c r="I2244" s="29"/>
      <c r="O2244" s="3"/>
      <c r="P2244" s="23"/>
      <c r="Q2244" s="23"/>
      <c r="R2244" s="29"/>
      <c r="S2244" s="29"/>
      <c r="T2244" s="29"/>
      <c r="U2244" s="70"/>
      <c r="V2244" s="29"/>
      <c r="W2244" s="29"/>
    </row>
    <row r="2245" spans="4:23" x14ac:dyDescent="0.2">
      <c r="D2245" s="29"/>
      <c r="E2245" s="29"/>
      <c r="H2245" s="29"/>
      <c r="I2245" s="29"/>
      <c r="O2245" s="3"/>
      <c r="P2245" s="23"/>
      <c r="Q2245" s="23"/>
      <c r="R2245" s="29"/>
      <c r="S2245" s="29"/>
      <c r="T2245" s="29"/>
      <c r="U2245" s="71"/>
      <c r="V2245" s="29"/>
      <c r="W2245" s="29"/>
    </row>
    <row r="2246" spans="4:23" x14ac:dyDescent="0.2">
      <c r="D2246" s="29"/>
      <c r="E2246" s="29"/>
      <c r="G2246" s="70"/>
      <c r="H2246" s="29"/>
      <c r="I2246" s="29"/>
      <c r="O2246" s="3"/>
      <c r="P2246" s="23"/>
      <c r="Q2246" s="23"/>
      <c r="R2246" s="29"/>
      <c r="S2246" s="29"/>
      <c r="T2246" s="29"/>
      <c r="U2246" s="70"/>
      <c r="V2246" s="29"/>
      <c r="W2246" s="29"/>
    </row>
    <row r="2247" spans="4:23" x14ac:dyDescent="0.2">
      <c r="D2247" s="29"/>
      <c r="E2247" s="29"/>
      <c r="G2247" s="70"/>
      <c r="H2247" s="29"/>
      <c r="I2247" s="29"/>
      <c r="O2247" s="3"/>
      <c r="P2247" s="23"/>
      <c r="Q2247" s="23"/>
      <c r="R2247" s="29"/>
      <c r="S2247" s="29"/>
      <c r="T2247" s="29"/>
      <c r="U2247" s="70"/>
      <c r="V2247" s="29"/>
      <c r="W2247" s="29"/>
    </row>
    <row r="2248" spans="4:23" x14ac:dyDescent="0.2">
      <c r="D2248" s="29"/>
      <c r="E2248" s="29"/>
      <c r="G2248" s="70"/>
      <c r="H2248" s="29"/>
      <c r="I2248" s="29"/>
      <c r="O2248" s="3"/>
      <c r="P2248" s="23"/>
      <c r="Q2248" s="23"/>
      <c r="R2248" s="29"/>
      <c r="S2248" s="29"/>
      <c r="T2248" s="29"/>
      <c r="U2248" s="70"/>
      <c r="V2248" s="29"/>
      <c r="W2248" s="29"/>
    </row>
    <row r="2249" spans="4:23" x14ac:dyDescent="0.2">
      <c r="D2249" s="29"/>
      <c r="E2249" s="29"/>
      <c r="G2249" s="70"/>
      <c r="H2249" s="29"/>
      <c r="I2249" s="29"/>
      <c r="O2249" s="3"/>
      <c r="P2249" s="23"/>
      <c r="Q2249" s="23"/>
      <c r="R2249" s="29"/>
      <c r="S2249" s="29"/>
      <c r="T2249" s="29"/>
      <c r="U2249" s="70"/>
      <c r="V2249" s="29"/>
      <c r="W2249" s="29"/>
    </row>
    <row r="2250" spans="4:23" x14ac:dyDescent="0.2">
      <c r="D2250" s="29"/>
      <c r="E2250" s="29"/>
      <c r="G2250" s="70"/>
      <c r="H2250" s="29"/>
      <c r="I2250" s="29"/>
      <c r="O2250" s="3"/>
      <c r="P2250" s="23"/>
      <c r="Q2250" s="23"/>
      <c r="R2250" s="29"/>
      <c r="S2250" s="29"/>
      <c r="T2250" s="29"/>
      <c r="U2250" s="70"/>
      <c r="V2250" s="29"/>
      <c r="W2250" s="29"/>
    </row>
    <row r="2251" spans="4:23" x14ac:dyDescent="0.2">
      <c r="D2251" s="29"/>
      <c r="E2251" s="29"/>
      <c r="G2251" s="70"/>
      <c r="H2251" s="29"/>
      <c r="I2251" s="29"/>
      <c r="O2251" s="3"/>
      <c r="P2251" s="23"/>
      <c r="Q2251" s="23"/>
      <c r="R2251" s="29"/>
      <c r="S2251" s="29"/>
      <c r="T2251" s="29"/>
      <c r="U2251" s="70"/>
      <c r="V2251" s="29"/>
      <c r="W2251" s="29"/>
    </row>
    <row r="2252" spans="4:23" x14ac:dyDescent="0.2">
      <c r="D2252" s="29"/>
      <c r="E2252" s="29"/>
      <c r="H2252" s="29"/>
      <c r="I2252" s="29"/>
      <c r="O2252" s="3"/>
      <c r="P2252" s="23"/>
      <c r="Q2252" s="23"/>
      <c r="R2252" s="29"/>
      <c r="S2252" s="29"/>
      <c r="T2252" s="29"/>
      <c r="U2252" s="71"/>
      <c r="V2252" s="29"/>
      <c r="W2252" s="29"/>
    </row>
    <row r="2253" spans="4:23" x14ac:dyDescent="0.2">
      <c r="D2253" s="29"/>
      <c r="E2253" s="29"/>
      <c r="G2253" s="70"/>
      <c r="H2253" s="29"/>
      <c r="I2253" s="29"/>
      <c r="O2253" s="3"/>
      <c r="P2253" s="23"/>
      <c r="Q2253" s="23"/>
      <c r="R2253" s="29"/>
      <c r="S2253" s="29"/>
      <c r="T2253" s="29"/>
      <c r="U2253" s="70"/>
      <c r="V2253" s="29"/>
      <c r="W2253" s="29"/>
    </row>
    <row r="2254" spans="4:23" x14ac:dyDescent="0.2">
      <c r="D2254" s="29"/>
      <c r="E2254" s="29"/>
      <c r="G2254" s="70"/>
      <c r="H2254" s="29"/>
      <c r="I2254" s="29"/>
      <c r="O2254" s="3"/>
      <c r="P2254" s="23"/>
      <c r="Q2254" s="23"/>
      <c r="R2254" s="29"/>
      <c r="S2254" s="29"/>
      <c r="T2254" s="29"/>
      <c r="U2254" s="70"/>
      <c r="V2254" s="29"/>
      <c r="W2254" s="29"/>
    </row>
    <row r="2255" spans="4:23" x14ac:dyDescent="0.2">
      <c r="D2255" s="29"/>
      <c r="E2255" s="29"/>
      <c r="G2255" s="70"/>
      <c r="H2255" s="29"/>
      <c r="I2255" s="29"/>
      <c r="O2255" s="3"/>
      <c r="P2255" s="23"/>
      <c r="Q2255" s="23"/>
      <c r="R2255" s="29"/>
      <c r="S2255" s="29"/>
      <c r="T2255" s="29"/>
      <c r="U2255" s="70"/>
      <c r="V2255" s="29"/>
      <c r="W2255" s="29"/>
    </row>
    <row r="2256" spans="4:23" x14ac:dyDescent="0.2">
      <c r="D2256" s="29"/>
      <c r="E2256" s="29"/>
      <c r="H2256" s="29"/>
      <c r="I2256" s="29"/>
      <c r="O2256" s="3"/>
      <c r="P2256" s="23"/>
      <c r="Q2256" s="23"/>
      <c r="R2256" s="29"/>
      <c r="S2256" s="29"/>
      <c r="T2256" s="29"/>
      <c r="U2256" s="71"/>
      <c r="V2256" s="29"/>
      <c r="W2256" s="29"/>
    </row>
    <row r="2257" spans="4:23" x14ac:dyDescent="0.2">
      <c r="D2257" s="29"/>
      <c r="E2257" s="29"/>
      <c r="G2257" s="70"/>
      <c r="H2257" s="29"/>
      <c r="I2257" s="29"/>
      <c r="O2257" s="3"/>
      <c r="P2257" s="23"/>
      <c r="Q2257" s="23"/>
      <c r="R2257" s="29"/>
      <c r="S2257" s="29"/>
      <c r="T2257" s="29"/>
      <c r="U2257" s="70"/>
      <c r="V2257" s="29"/>
      <c r="W2257" s="29"/>
    </row>
    <row r="2258" spans="4:23" x14ac:dyDescent="0.2">
      <c r="D2258" s="29"/>
      <c r="E2258" s="29"/>
      <c r="G2258" s="70"/>
      <c r="H2258" s="29"/>
      <c r="I2258" s="29"/>
      <c r="O2258" s="3"/>
      <c r="P2258" s="23"/>
      <c r="Q2258" s="23"/>
      <c r="R2258" s="29"/>
      <c r="S2258" s="29"/>
      <c r="T2258" s="29"/>
      <c r="U2258" s="70"/>
      <c r="V2258" s="29"/>
      <c r="W2258" s="29"/>
    </row>
    <row r="2259" spans="4:23" x14ac:dyDescent="0.2">
      <c r="D2259" s="29"/>
      <c r="E2259" s="29"/>
      <c r="G2259" s="70"/>
      <c r="H2259" s="29"/>
      <c r="I2259" s="29"/>
      <c r="O2259" s="3"/>
      <c r="P2259" s="23"/>
      <c r="Q2259" s="23"/>
      <c r="R2259" s="29"/>
      <c r="S2259" s="29"/>
      <c r="T2259" s="29"/>
      <c r="U2259" s="70"/>
      <c r="V2259" s="29"/>
      <c r="W2259" s="29"/>
    </row>
    <row r="2260" spans="4:23" x14ac:dyDescent="0.2">
      <c r="D2260" s="29"/>
      <c r="E2260" s="29"/>
      <c r="G2260" s="70"/>
      <c r="H2260" s="29"/>
      <c r="I2260" s="29"/>
      <c r="O2260" s="3"/>
      <c r="P2260" s="23"/>
      <c r="Q2260" s="23"/>
      <c r="R2260" s="29"/>
      <c r="S2260" s="29"/>
      <c r="T2260" s="29"/>
      <c r="U2260" s="70"/>
      <c r="V2260" s="29"/>
      <c r="W2260" s="29"/>
    </row>
    <row r="2261" spans="4:23" x14ac:dyDescent="0.2">
      <c r="D2261" s="29"/>
      <c r="E2261" s="29"/>
      <c r="G2261" s="70"/>
      <c r="H2261" s="29"/>
      <c r="I2261" s="29"/>
      <c r="O2261" s="3"/>
      <c r="P2261" s="23"/>
      <c r="Q2261" s="23"/>
      <c r="R2261" s="29"/>
      <c r="S2261" s="29"/>
      <c r="T2261" s="29"/>
      <c r="U2261" s="70"/>
      <c r="V2261" s="29"/>
      <c r="W2261" s="29"/>
    </row>
    <row r="2262" spans="4:23" x14ac:dyDescent="0.2">
      <c r="D2262" s="29"/>
      <c r="E2262" s="29"/>
      <c r="G2262" s="70"/>
      <c r="H2262" s="29"/>
      <c r="I2262" s="29"/>
      <c r="O2262" s="3"/>
      <c r="P2262" s="23"/>
      <c r="Q2262" s="23"/>
      <c r="R2262" s="29"/>
      <c r="S2262" s="29"/>
      <c r="T2262" s="29"/>
      <c r="U2262" s="70"/>
      <c r="V2262" s="29"/>
      <c r="W2262" s="29"/>
    </row>
    <row r="2263" spans="4:23" x14ac:dyDescent="0.2">
      <c r="D2263" s="29"/>
      <c r="E2263" s="29"/>
      <c r="G2263" s="70"/>
      <c r="H2263" s="29"/>
      <c r="I2263" s="29"/>
      <c r="O2263" s="3"/>
      <c r="P2263" s="23"/>
      <c r="Q2263" s="23"/>
      <c r="R2263" s="29"/>
      <c r="S2263" s="29"/>
      <c r="T2263" s="29"/>
      <c r="U2263" s="70"/>
      <c r="V2263" s="29"/>
      <c r="W2263" s="29"/>
    </row>
    <row r="2264" spans="4:23" x14ac:dyDescent="0.2">
      <c r="D2264" s="29"/>
      <c r="E2264" s="29"/>
      <c r="G2264" s="70"/>
      <c r="H2264" s="29"/>
      <c r="I2264" s="29"/>
      <c r="O2264" s="3"/>
      <c r="P2264" s="23"/>
      <c r="Q2264" s="23"/>
      <c r="R2264" s="29"/>
      <c r="S2264" s="29"/>
      <c r="T2264" s="29"/>
      <c r="U2264" s="70"/>
      <c r="V2264" s="29"/>
      <c r="W2264" s="29"/>
    </row>
    <row r="2265" spans="4:23" x14ac:dyDescent="0.2">
      <c r="D2265" s="29"/>
      <c r="E2265" s="29"/>
      <c r="G2265" s="70"/>
      <c r="H2265" s="29"/>
      <c r="I2265" s="29"/>
      <c r="O2265" s="3"/>
      <c r="P2265" s="23"/>
      <c r="Q2265" s="23"/>
      <c r="R2265" s="29"/>
      <c r="S2265" s="29"/>
      <c r="T2265" s="29"/>
      <c r="U2265" s="70"/>
      <c r="V2265" s="29"/>
      <c r="W2265" s="29"/>
    </row>
    <row r="2266" spans="4:23" x14ac:dyDescent="0.2">
      <c r="D2266" s="29"/>
      <c r="E2266" s="29"/>
      <c r="G2266" s="70"/>
      <c r="H2266" s="29"/>
      <c r="I2266" s="29"/>
      <c r="O2266" s="3"/>
      <c r="P2266" s="23"/>
      <c r="Q2266" s="23"/>
      <c r="R2266" s="29"/>
      <c r="S2266" s="29"/>
      <c r="T2266" s="29"/>
      <c r="U2266" s="70"/>
      <c r="V2266" s="29"/>
      <c r="W2266" s="29"/>
    </row>
    <row r="2267" spans="4:23" x14ac:dyDescent="0.2">
      <c r="D2267" s="29"/>
      <c r="E2267" s="29"/>
      <c r="G2267" s="70"/>
      <c r="H2267" s="29"/>
      <c r="I2267" s="29"/>
      <c r="O2267" s="3"/>
      <c r="P2267" s="23"/>
      <c r="Q2267" s="23"/>
      <c r="R2267" s="29"/>
      <c r="S2267" s="29"/>
      <c r="T2267" s="29"/>
      <c r="U2267" s="70"/>
      <c r="V2267" s="29"/>
      <c r="W2267" s="29"/>
    </row>
    <row r="2268" spans="4:23" x14ac:dyDescent="0.2">
      <c r="D2268" s="29"/>
      <c r="E2268" s="29"/>
      <c r="H2268" s="29"/>
      <c r="I2268" s="29"/>
      <c r="O2268" s="3"/>
      <c r="P2268" s="23"/>
      <c r="Q2268" s="23"/>
      <c r="R2268" s="29"/>
      <c r="S2268" s="29"/>
      <c r="T2268" s="29"/>
      <c r="U2268" s="71"/>
      <c r="V2268" s="29"/>
      <c r="W2268" s="29"/>
    </row>
    <row r="2269" spans="4:23" x14ac:dyDescent="0.2">
      <c r="D2269" s="76"/>
      <c r="H2269" s="76"/>
      <c r="I2269" s="76"/>
      <c r="O2269" s="3"/>
      <c r="P2269" s="23"/>
      <c r="Q2269" s="23"/>
      <c r="R2269" s="76"/>
      <c r="S2269" s="76"/>
      <c r="T2269" s="29"/>
      <c r="U2269" s="71"/>
      <c r="V2269" s="76"/>
      <c r="W2269" s="76"/>
    </row>
    <row r="2270" spans="4:23" x14ac:dyDescent="0.2">
      <c r="D2270" s="29"/>
      <c r="E2270" s="29"/>
      <c r="G2270" s="70"/>
      <c r="H2270" s="29"/>
      <c r="I2270" s="29"/>
      <c r="O2270" s="3"/>
      <c r="P2270" s="23"/>
      <c r="Q2270" s="23"/>
      <c r="R2270" s="29"/>
      <c r="S2270" s="29"/>
      <c r="T2270" s="29"/>
      <c r="U2270" s="70"/>
      <c r="V2270" s="29"/>
      <c r="W2270" s="29"/>
    </row>
    <row r="2271" spans="4:23" x14ac:dyDescent="0.2">
      <c r="D2271" s="29"/>
      <c r="E2271" s="29"/>
      <c r="G2271" s="70"/>
      <c r="H2271" s="29"/>
      <c r="I2271" s="29"/>
      <c r="O2271" s="3"/>
      <c r="P2271" s="23"/>
      <c r="Q2271" s="23"/>
      <c r="R2271" s="29"/>
      <c r="S2271" s="29"/>
      <c r="T2271" s="29"/>
      <c r="U2271" s="70"/>
      <c r="V2271" s="29"/>
      <c r="W2271" s="29"/>
    </row>
    <row r="2272" spans="4:23" x14ac:dyDescent="0.2">
      <c r="D2272" s="29"/>
      <c r="E2272" s="29"/>
      <c r="G2272" s="70"/>
      <c r="H2272" s="29"/>
      <c r="I2272" s="29"/>
      <c r="O2272" s="3"/>
      <c r="P2272" s="23"/>
      <c r="Q2272" s="23"/>
      <c r="R2272" s="29"/>
      <c r="S2272" s="29"/>
      <c r="T2272" s="29"/>
      <c r="U2272" s="70"/>
      <c r="V2272" s="29"/>
      <c r="W2272" s="29"/>
    </row>
    <row r="2273" spans="2:23" x14ac:dyDescent="0.2">
      <c r="D2273" s="76"/>
      <c r="G2273" s="70"/>
      <c r="H2273" s="76"/>
      <c r="I2273" s="76"/>
      <c r="O2273" s="3"/>
      <c r="P2273" s="23"/>
      <c r="Q2273" s="23"/>
      <c r="R2273" s="76"/>
      <c r="S2273" s="76"/>
      <c r="T2273" s="29"/>
      <c r="U2273" s="70"/>
      <c r="V2273" s="76"/>
      <c r="W2273" s="76"/>
    </row>
    <row r="2274" spans="2:23" x14ac:dyDescent="0.2">
      <c r="B2274" s="102"/>
      <c r="C2274" s="102"/>
      <c r="D2274" s="76"/>
      <c r="G2274" s="70"/>
      <c r="H2274" s="76"/>
      <c r="I2274" s="76"/>
      <c r="O2274" s="3"/>
      <c r="P2274" s="102"/>
      <c r="Q2274" s="102"/>
      <c r="R2274" s="76"/>
      <c r="S2274" s="76"/>
      <c r="T2274" s="29"/>
      <c r="U2274" s="70"/>
      <c r="V2274" s="76"/>
      <c r="W2274" s="76"/>
    </row>
    <row r="2275" spans="2:23" x14ac:dyDescent="0.2">
      <c r="D2275" s="29"/>
      <c r="E2275" s="29"/>
      <c r="G2275" s="70"/>
      <c r="H2275" s="29"/>
      <c r="I2275" s="29"/>
      <c r="O2275" s="3"/>
      <c r="P2275" s="23"/>
      <c r="Q2275" s="23"/>
      <c r="R2275" s="29"/>
      <c r="S2275" s="29"/>
      <c r="T2275" s="29"/>
      <c r="U2275" s="70"/>
      <c r="V2275" s="29"/>
      <c r="W2275" s="29"/>
    </row>
    <row r="2276" spans="2:23" x14ac:dyDescent="0.2">
      <c r="D2276" s="76"/>
      <c r="H2276" s="76"/>
      <c r="I2276" s="76"/>
      <c r="O2276" s="3"/>
      <c r="P2276" s="23"/>
      <c r="Q2276" s="23"/>
      <c r="R2276" s="76"/>
      <c r="S2276" s="76"/>
      <c r="T2276" s="29"/>
      <c r="U2276" s="71"/>
      <c r="V2276" s="76"/>
      <c r="W2276" s="76"/>
    </row>
    <row r="2277" spans="2:23" x14ac:dyDescent="0.2">
      <c r="D2277" s="29"/>
      <c r="E2277" s="29"/>
      <c r="G2277" s="70"/>
      <c r="H2277" s="29"/>
      <c r="I2277" s="29"/>
      <c r="O2277" s="3"/>
      <c r="P2277" s="23"/>
      <c r="Q2277" s="23"/>
      <c r="R2277" s="29"/>
      <c r="S2277" s="29"/>
      <c r="T2277" s="29"/>
      <c r="U2277" s="70"/>
      <c r="V2277" s="29"/>
      <c r="W2277" s="29"/>
    </row>
    <row r="2278" spans="2:23" x14ac:dyDescent="0.2">
      <c r="D2278" s="29"/>
      <c r="E2278" s="29"/>
      <c r="G2278" s="70"/>
      <c r="H2278" s="29"/>
      <c r="I2278" s="29"/>
      <c r="O2278" s="3"/>
      <c r="P2278" s="23"/>
      <c r="Q2278" s="23"/>
      <c r="R2278" s="29"/>
      <c r="S2278" s="29"/>
      <c r="T2278" s="29"/>
      <c r="U2278" s="70"/>
      <c r="V2278" s="29"/>
      <c r="W2278" s="29"/>
    </row>
    <row r="2279" spans="2:23" x14ac:dyDescent="0.2">
      <c r="D2279" s="76"/>
      <c r="G2279" s="70"/>
      <c r="H2279" s="76"/>
      <c r="I2279" s="76"/>
      <c r="O2279" s="3"/>
      <c r="P2279" s="23"/>
      <c r="Q2279" s="23"/>
      <c r="R2279" s="76"/>
      <c r="S2279" s="76"/>
      <c r="T2279" s="29"/>
      <c r="U2279" s="70"/>
      <c r="V2279" s="76"/>
      <c r="W2279" s="76"/>
    </row>
    <row r="2280" spans="2:23" x14ac:dyDescent="0.2">
      <c r="D2280" s="29"/>
      <c r="E2280" s="29"/>
      <c r="G2280" s="70"/>
      <c r="H2280" s="29"/>
      <c r="I2280" s="29"/>
      <c r="O2280" s="3"/>
      <c r="P2280" s="23"/>
      <c r="Q2280" s="23"/>
      <c r="R2280" s="29"/>
      <c r="S2280" s="29"/>
      <c r="T2280" s="29"/>
      <c r="U2280" s="70"/>
      <c r="V2280" s="29"/>
      <c r="W2280" s="29"/>
    </row>
    <row r="2281" spans="2:23" x14ac:dyDescent="0.2">
      <c r="D2281" s="29"/>
      <c r="E2281" s="29"/>
      <c r="G2281" s="70"/>
      <c r="H2281" s="29"/>
      <c r="I2281" s="29"/>
      <c r="O2281" s="3"/>
      <c r="P2281" s="23"/>
      <c r="Q2281" s="23"/>
      <c r="R2281" s="29"/>
      <c r="S2281" s="29"/>
      <c r="T2281" s="29"/>
      <c r="U2281" s="70"/>
      <c r="V2281" s="29"/>
      <c r="W2281" s="29"/>
    </row>
    <row r="2282" spans="2:23" x14ac:dyDescent="0.2">
      <c r="D2282" s="29"/>
      <c r="E2282" s="29"/>
      <c r="G2282" s="70"/>
      <c r="H2282" s="29"/>
      <c r="I2282" s="29"/>
      <c r="O2282" s="3"/>
      <c r="P2282" s="23"/>
      <c r="Q2282" s="23"/>
      <c r="R2282" s="29"/>
      <c r="S2282" s="29"/>
      <c r="T2282" s="29"/>
      <c r="U2282" s="70"/>
      <c r="V2282" s="29"/>
      <c r="W2282" s="29"/>
    </row>
    <row r="2283" spans="2:23" x14ac:dyDescent="0.2">
      <c r="D2283" s="29"/>
      <c r="E2283" s="29"/>
      <c r="G2283" s="70"/>
      <c r="H2283" s="29"/>
      <c r="I2283" s="29"/>
      <c r="O2283" s="3"/>
      <c r="P2283" s="23"/>
      <c r="Q2283" s="23"/>
      <c r="R2283" s="29"/>
      <c r="S2283" s="29"/>
      <c r="T2283" s="29"/>
      <c r="U2283" s="70"/>
      <c r="V2283" s="29"/>
      <c r="W2283" s="29"/>
    </row>
    <row r="2284" spans="2:23" x14ac:dyDescent="0.2">
      <c r="D2284" s="29"/>
      <c r="E2284" s="29"/>
      <c r="G2284" s="70"/>
      <c r="H2284" s="29"/>
      <c r="I2284" s="29"/>
      <c r="O2284" s="3"/>
      <c r="P2284" s="23"/>
      <c r="Q2284" s="23"/>
      <c r="R2284" s="29"/>
      <c r="S2284" s="29"/>
      <c r="T2284" s="29"/>
      <c r="U2284" s="70"/>
      <c r="V2284" s="29"/>
      <c r="W2284" s="29"/>
    </row>
    <row r="2285" spans="2:23" x14ac:dyDescent="0.2">
      <c r="D2285" s="29"/>
      <c r="E2285" s="29"/>
      <c r="G2285" s="70"/>
      <c r="H2285" s="29"/>
      <c r="I2285" s="29"/>
      <c r="O2285" s="3"/>
      <c r="P2285" s="23"/>
      <c r="Q2285" s="23"/>
      <c r="R2285" s="29"/>
      <c r="S2285" s="29"/>
      <c r="T2285" s="29"/>
      <c r="U2285" s="70"/>
      <c r="V2285" s="29"/>
      <c r="W2285" s="29"/>
    </row>
    <row r="2286" spans="2:23" x14ac:dyDescent="0.2">
      <c r="D2286" s="29"/>
      <c r="E2286" s="29"/>
      <c r="G2286" s="70"/>
      <c r="H2286" s="29"/>
      <c r="I2286" s="29"/>
      <c r="O2286" s="3"/>
      <c r="P2286" s="23"/>
      <c r="Q2286" s="23"/>
      <c r="R2286" s="29"/>
      <c r="S2286" s="29"/>
      <c r="T2286" s="29"/>
      <c r="U2286" s="70"/>
      <c r="V2286" s="29"/>
      <c r="W2286" s="29"/>
    </row>
    <row r="2287" spans="2:23" x14ac:dyDescent="0.2">
      <c r="D2287" s="29"/>
      <c r="E2287" s="29"/>
      <c r="G2287" s="70"/>
      <c r="H2287" s="29"/>
      <c r="I2287" s="29"/>
      <c r="O2287" s="3"/>
      <c r="P2287" s="23"/>
      <c r="Q2287" s="23"/>
      <c r="R2287" s="29"/>
      <c r="S2287" s="29"/>
      <c r="T2287" s="29"/>
      <c r="U2287" s="70"/>
      <c r="V2287" s="29"/>
      <c r="W2287" s="29"/>
    </row>
    <row r="2288" spans="2:23" x14ac:dyDescent="0.2">
      <c r="D2288" s="29"/>
      <c r="E2288" s="29"/>
      <c r="G2288" s="70"/>
      <c r="H2288" s="29"/>
      <c r="I2288" s="29"/>
      <c r="O2288" s="3"/>
      <c r="P2288" s="23"/>
      <c r="Q2288" s="23"/>
      <c r="R2288" s="29"/>
      <c r="S2288" s="29"/>
      <c r="T2288" s="29"/>
      <c r="U2288" s="70"/>
      <c r="V2288" s="29"/>
      <c r="W2288" s="29"/>
    </row>
    <row r="2289" spans="4:23" x14ac:dyDescent="0.2">
      <c r="D2289" s="29"/>
      <c r="E2289" s="29"/>
      <c r="G2289" s="70"/>
      <c r="H2289" s="29"/>
      <c r="I2289" s="29"/>
      <c r="O2289" s="3"/>
      <c r="P2289" s="23"/>
      <c r="Q2289" s="23"/>
      <c r="R2289" s="29"/>
      <c r="S2289" s="29"/>
      <c r="T2289" s="29"/>
      <c r="U2289" s="70"/>
      <c r="V2289" s="29"/>
      <c r="W2289" s="29"/>
    </row>
    <row r="2290" spans="4:23" x14ac:dyDescent="0.2">
      <c r="D2290" s="29"/>
      <c r="E2290" s="29"/>
      <c r="G2290" s="70"/>
      <c r="H2290" s="29"/>
      <c r="I2290" s="29"/>
      <c r="O2290" s="3"/>
      <c r="P2290" s="23"/>
      <c r="Q2290" s="23"/>
      <c r="R2290" s="29"/>
      <c r="S2290" s="29"/>
      <c r="T2290" s="29"/>
      <c r="U2290" s="70"/>
      <c r="V2290" s="29"/>
      <c r="W2290" s="29"/>
    </row>
    <row r="2291" spans="4:23" x14ac:dyDescent="0.2">
      <c r="D2291" s="29"/>
      <c r="E2291" s="29"/>
      <c r="G2291" s="70"/>
      <c r="H2291" s="29"/>
      <c r="I2291" s="29"/>
      <c r="O2291" s="3"/>
      <c r="P2291" s="23"/>
      <c r="Q2291" s="23"/>
      <c r="R2291" s="29"/>
      <c r="S2291" s="29"/>
      <c r="T2291" s="29"/>
      <c r="U2291" s="70"/>
      <c r="V2291" s="29"/>
      <c r="W2291" s="29"/>
    </row>
    <row r="2292" spans="4:23" x14ac:dyDescent="0.2">
      <c r="D2292" s="29"/>
      <c r="E2292" s="29"/>
      <c r="G2292" s="70"/>
      <c r="H2292" s="29"/>
      <c r="I2292" s="29"/>
      <c r="O2292" s="3"/>
      <c r="P2292" s="23"/>
      <c r="Q2292" s="23"/>
      <c r="R2292" s="29"/>
      <c r="S2292" s="29"/>
      <c r="T2292" s="29"/>
      <c r="U2292" s="70"/>
      <c r="V2292" s="29"/>
      <c r="W2292" s="29"/>
    </row>
    <row r="2293" spans="4:23" x14ac:dyDescent="0.2">
      <c r="D2293" s="29"/>
      <c r="E2293" s="29"/>
      <c r="G2293" s="70"/>
      <c r="H2293" s="29"/>
      <c r="I2293" s="29"/>
      <c r="O2293" s="3"/>
      <c r="P2293" s="23"/>
      <c r="Q2293" s="23"/>
      <c r="R2293" s="29"/>
      <c r="S2293" s="29"/>
      <c r="T2293" s="29"/>
      <c r="U2293" s="70"/>
      <c r="V2293" s="29"/>
      <c r="W2293" s="29"/>
    </row>
    <row r="2294" spans="4:23" x14ac:dyDescent="0.2">
      <c r="D2294" s="29"/>
      <c r="E2294" s="29"/>
      <c r="G2294" s="70"/>
      <c r="H2294" s="29"/>
      <c r="I2294" s="29"/>
      <c r="O2294" s="3"/>
      <c r="P2294" s="23"/>
      <c r="Q2294" s="23"/>
      <c r="R2294" s="29"/>
      <c r="S2294" s="29"/>
      <c r="T2294" s="29"/>
      <c r="U2294" s="70"/>
      <c r="V2294" s="29"/>
      <c r="W2294" s="29"/>
    </row>
    <row r="2295" spans="4:23" x14ac:dyDescent="0.2">
      <c r="D2295" s="29"/>
      <c r="E2295" s="29"/>
      <c r="H2295" s="29"/>
      <c r="I2295" s="29"/>
      <c r="O2295" s="3"/>
      <c r="P2295" s="23"/>
      <c r="Q2295" s="23"/>
      <c r="R2295" s="29"/>
      <c r="S2295" s="29"/>
      <c r="T2295" s="29"/>
      <c r="U2295" s="71"/>
      <c r="V2295" s="29"/>
      <c r="W2295" s="29"/>
    </row>
    <row r="2296" spans="4:23" x14ac:dyDescent="0.2">
      <c r="D2296" s="29"/>
      <c r="E2296" s="29"/>
      <c r="G2296" s="70"/>
      <c r="H2296" s="29"/>
      <c r="I2296" s="29"/>
      <c r="O2296" s="3"/>
      <c r="P2296" s="23"/>
      <c r="Q2296" s="23"/>
      <c r="R2296" s="29"/>
      <c r="S2296" s="29"/>
      <c r="T2296" s="29"/>
      <c r="U2296" s="70"/>
      <c r="V2296" s="29"/>
      <c r="W2296" s="29"/>
    </row>
    <row r="2297" spans="4:23" x14ac:dyDescent="0.2">
      <c r="D2297" s="29"/>
      <c r="E2297" s="29"/>
      <c r="G2297" s="70"/>
      <c r="H2297" s="29"/>
      <c r="I2297" s="29"/>
      <c r="O2297" s="3"/>
      <c r="P2297" s="23"/>
      <c r="Q2297" s="23"/>
      <c r="R2297" s="29"/>
      <c r="S2297" s="29"/>
      <c r="T2297" s="29"/>
      <c r="U2297" s="70"/>
      <c r="V2297" s="29"/>
      <c r="W2297" s="29"/>
    </row>
    <row r="2298" spans="4:23" x14ac:dyDescent="0.2">
      <c r="D2298" s="29"/>
      <c r="E2298" s="29"/>
      <c r="G2298" s="70"/>
      <c r="H2298" s="29"/>
      <c r="I2298" s="29"/>
      <c r="O2298" s="3"/>
      <c r="P2298" s="23"/>
      <c r="Q2298" s="23"/>
      <c r="R2298" s="29"/>
      <c r="S2298" s="29"/>
      <c r="T2298" s="29"/>
      <c r="U2298" s="70"/>
      <c r="V2298" s="29"/>
      <c r="W2298" s="29"/>
    </row>
    <row r="2299" spans="4:23" x14ac:dyDescent="0.2">
      <c r="D2299" s="29"/>
      <c r="E2299" s="29"/>
      <c r="G2299" s="70"/>
      <c r="H2299" s="29"/>
      <c r="I2299" s="29"/>
      <c r="O2299" s="3"/>
      <c r="P2299" s="23"/>
      <c r="Q2299" s="23"/>
      <c r="R2299" s="29"/>
      <c r="S2299" s="29"/>
      <c r="T2299" s="29"/>
      <c r="U2299" s="70"/>
      <c r="V2299" s="29"/>
      <c r="W2299" s="29"/>
    </row>
    <row r="2300" spans="4:23" x14ac:dyDescent="0.2">
      <c r="D2300" s="29"/>
      <c r="E2300" s="29"/>
      <c r="G2300" s="70"/>
      <c r="H2300" s="29"/>
      <c r="I2300" s="29"/>
      <c r="O2300" s="3"/>
      <c r="P2300" s="23"/>
      <c r="Q2300" s="23"/>
      <c r="R2300" s="29"/>
      <c r="S2300" s="29"/>
      <c r="T2300" s="29"/>
      <c r="U2300" s="70"/>
      <c r="V2300" s="29"/>
      <c r="W2300" s="29"/>
    </row>
    <row r="2301" spans="4:23" x14ac:dyDescent="0.2">
      <c r="D2301" s="29"/>
      <c r="E2301" s="29"/>
      <c r="G2301" s="70"/>
      <c r="H2301" s="29"/>
      <c r="I2301" s="29"/>
      <c r="O2301" s="3"/>
      <c r="P2301" s="23"/>
      <c r="Q2301" s="23"/>
      <c r="R2301" s="29"/>
      <c r="S2301" s="29"/>
      <c r="T2301" s="29"/>
      <c r="U2301" s="70"/>
      <c r="V2301" s="29"/>
      <c r="W2301" s="29"/>
    </row>
    <row r="2302" spans="4:23" x14ac:dyDescent="0.2">
      <c r="D2302" s="29"/>
      <c r="E2302" s="29"/>
      <c r="G2302" s="70"/>
      <c r="H2302" s="29"/>
      <c r="I2302" s="29"/>
      <c r="O2302" s="3"/>
      <c r="P2302" s="23"/>
      <c r="Q2302" s="23"/>
      <c r="R2302" s="29"/>
      <c r="S2302" s="29"/>
      <c r="T2302" s="29"/>
      <c r="U2302" s="70"/>
      <c r="V2302" s="29"/>
      <c r="W2302" s="29"/>
    </row>
    <row r="2303" spans="4:23" x14ac:dyDescent="0.2">
      <c r="D2303" s="29"/>
      <c r="E2303" s="29"/>
      <c r="G2303" s="70"/>
      <c r="H2303" s="29"/>
      <c r="I2303" s="29"/>
      <c r="O2303" s="3"/>
      <c r="P2303" s="23"/>
      <c r="Q2303" s="23"/>
      <c r="R2303" s="29"/>
      <c r="S2303" s="29"/>
      <c r="T2303" s="29"/>
      <c r="U2303" s="70"/>
      <c r="V2303" s="29"/>
      <c r="W2303" s="29"/>
    </row>
    <row r="2304" spans="4:23" x14ac:dyDescent="0.2">
      <c r="D2304" s="29"/>
      <c r="E2304" s="29"/>
      <c r="G2304" s="70"/>
      <c r="H2304" s="29"/>
      <c r="I2304" s="29"/>
      <c r="O2304" s="3"/>
      <c r="P2304" s="23"/>
      <c r="Q2304" s="23"/>
      <c r="R2304" s="29"/>
      <c r="S2304" s="29"/>
      <c r="T2304" s="29"/>
      <c r="U2304" s="70"/>
      <c r="V2304" s="29"/>
      <c r="W2304" s="29"/>
    </row>
    <row r="2305" spans="2:23" x14ac:dyDescent="0.2">
      <c r="D2305" s="29"/>
      <c r="E2305" s="29"/>
      <c r="G2305" s="70"/>
      <c r="H2305" s="29"/>
      <c r="I2305" s="29"/>
      <c r="O2305" s="3"/>
      <c r="P2305" s="23"/>
      <c r="Q2305" s="23"/>
      <c r="R2305" s="29"/>
      <c r="S2305" s="29"/>
      <c r="T2305" s="29"/>
      <c r="U2305" s="70"/>
      <c r="V2305" s="29"/>
      <c r="W2305" s="29"/>
    </row>
    <row r="2306" spans="2:23" x14ac:dyDescent="0.2">
      <c r="D2306" s="29"/>
      <c r="E2306" s="29"/>
      <c r="G2306" s="70"/>
      <c r="H2306" s="29"/>
      <c r="I2306" s="29"/>
      <c r="O2306" s="3"/>
      <c r="P2306" s="23"/>
      <c r="Q2306" s="23"/>
      <c r="R2306" s="29"/>
      <c r="S2306" s="29"/>
      <c r="T2306" s="29"/>
      <c r="U2306" s="70"/>
      <c r="V2306" s="29"/>
      <c r="W2306" s="29"/>
    </row>
    <row r="2307" spans="2:23" x14ac:dyDescent="0.2">
      <c r="D2307" s="29"/>
      <c r="E2307" s="29"/>
      <c r="G2307" s="70"/>
      <c r="H2307" s="29"/>
      <c r="I2307" s="29"/>
      <c r="O2307" s="3"/>
      <c r="P2307" s="23"/>
      <c r="Q2307" s="23"/>
      <c r="R2307" s="29"/>
      <c r="S2307" s="29"/>
      <c r="T2307" s="29"/>
      <c r="U2307" s="70"/>
      <c r="V2307" s="29"/>
      <c r="W2307" s="29"/>
    </row>
    <row r="2308" spans="2:23" x14ac:dyDescent="0.2">
      <c r="D2308" s="29"/>
      <c r="E2308" s="29"/>
      <c r="G2308" s="70"/>
      <c r="H2308" s="29"/>
      <c r="I2308" s="29"/>
      <c r="O2308" s="3"/>
      <c r="P2308" s="23"/>
      <c r="Q2308" s="23"/>
      <c r="R2308" s="29"/>
      <c r="S2308" s="29"/>
      <c r="T2308" s="29"/>
      <c r="U2308" s="70"/>
      <c r="V2308" s="29"/>
      <c r="W2308" s="29"/>
    </row>
    <row r="2309" spans="2:23" x14ac:dyDescent="0.2">
      <c r="B2309" s="102"/>
      <c r="C2309" s="102"/>
      <c r="D2309" s="76"/>
      <c r="G2309" s="70"/>
      <c r="H2309" s="76"/>
      <c r="I2309" s="76"/>
      <c r="O2309" s="3"/>
      <c r="P2309" s="102"/>
      <c r="Q2309" s="102"/>
      <c r="R2309" s="76"/>
      <c r="S2309" s="76"/>
      <c r="T2309" s="29"/>
      <c r="U2309" s="70"/>
      <c r="V2309" s="76"/>
      <c r="W2309" s="76"/>
    </row>
    <row r="2310" spans="2:23" x14ac:dyDescent="0.2">
      <c r="D2310" s="29"/>
      <c r="E2310" s="29"/>
      <c r="G2310" s="70"/>
      <c r="H2310" s="29"/>
      <c r="I2310" s="29"/>
      <c r="O2310" s="3"/>
      <c r="P2310" s="23"/>
      <c r="Q2310" s="23"/>
      <c r="R2310" s="29"/>
      <c r="S2310" s="29"/>
      <c r="T2310" s="29"/>
      <c r="U2310" s="70"/>
      <c r="V2310" s="29"/>
      <c r="W2310" s="29"/>
    </row>
    <row r="2311" spans="2:23" x14ac:dyDescent="0.2">
      <c r="D2311" s="76"/>
      <c r="H2311" s="76"/>
      <c r="I2311" s="76"/>
      <c r="O2311" s="3"/>
      <c r="P2311" s="23"/>
      <c r="Q2311" s="23"/>
      <c r="R2311" s="76"/>
      <c r="S2311" s="76"/>
      <c r="T2311" s="29"/>
      <c r="U2311" s="71"/>
      <c r="V2311" s="76"/>
      <c r="W2311" s="76"/>
    </row>
    <row r="2312" spans="2:23" x14ac:dyDescent="0.2">
      <c r="D2312" s="76"/>
      <c r="G2312" s="70"/>
      <c r="H2312" s="76"/>
      <c r="I2312" s="76"/>
      <c r="O2312" s="3"/>
      <c r="P2312" s="23"/>
      <c r="Q2312" s="23"/>
      <c r="R2312" s="76"/>
      <c r="S2312" s="76"/>
      <c r="T2312" s="29"/>
      <c r="U2312" s="70"/>
      <c r="V2312" s="76"/>
      <c r="W2312" s="76"/>
    </row>
    <row r="2313" spans="2:23" x14ac:dyDescent="0.2">
      <c r="D2313" s="29"/>
      <c r="E2313" s="29"/>
      <c r="G2313" s="70"/>
      <c r="H2313" s="29"/>
      <c r="I2313" s="29"/>
      <c r="O2313" s="3"/>
      <c r="P2313" s="23"/>
      <c r="Q2313" s="23"/>
      <c r="R2313" s="29"/>
      <c r="S2313" s="29"/>
      <c r="T2313" s="29"/>
      <c r="U2313" s="70"/>
      <c r="V2313" s="29"/>
      <c r="W2313" s="29"/>
    </row>
    <row r="2314" spans="2:23" x14ac:dyDescent="0.2">
      <c r="D2314" s="29"/>
      <c r="E2314" s="29"/>
      <c r="G2314" s="70"/>
      <c r="H2314" s="29"/>
      <c r="I2314" s="29"/>
      <c r="O2314" s="3"/>
      <c r="P2314" s="23"/>
      <c r="Q2314" s="23"/>
      <c r="R2314" s="29"/>
      <c r="S2314" s="29"/>
      <c r="T2314" s="29"/>
      <c r="U2314" s="70"/>
      <c r="V2314" s="29"/>
      <c r="W2314" s="29"/>
    </row>
    <row r="2315" spans="2:23" x14ac:dyDescent="0.2">
      <c r="D2315" s="29"/>
      <c r="E2315" s="29"/>
      <c r="G2315" s="70"/>
      <c r="H2315" s="29"/>
      <c r="I2315" s="29"/>
      <c r="O2315" s="3"/>
      <c r="P2315" s="23"/>
      <c r="Q2315" s="23"/>
      <c r="R2315" s="29"/>
      <c r="S2315" s="29"/>
      <c r="T2315" s="29"/>
      <c r="U2315" s="70"/>
      <c r="V2315" s="29"/>
      <c r="W2315" s="29"/>
    </row>
    <row r="2316" spans="2:23" x14ac:dyDescent="0.2">
      <c r="D2316" s="29"/>
      <c r="E2316" s="29"/>
      <c r="G2316" s="70"/>
      <c r="H2316" s="29"/>
      <c r="I2316" s="29"/>
      <c r="O2316" s="3"/>
      <c r="P2316" s="23"/>
      <c r="Q2316" s="23"/>
      <c r="R2316" s="29"/>
      <c r="S2316" s="29"/>
      <c r="T2316" s="29"/>
      <c r="U2316" s="70"/>
      <c r="V2316" s="29"/>
      <c r="W2316" s="29"/>
    </row>
    <row r="2317" spans="2:23" x14ac:dyDescent="0.2">
      <c r="D2317" s="29"/>
      <c r="E2317" s="29"/>
      <c r="G2317" s="70"/>
      <c r="H2317" s="29"/>
      <c r="I2317" s="29"/>
      <c r="O2317" s="3"/>
      <c r="P2317" s="23"/>
      <c r="Q2317" s="23"/>
      <c r="R2317" s="29"/>
      <c r="S2317" s="29"/>
      <c r="T2317" s="29"/>
      <c r="U2317" s="70"/>
      <c r="V2317" s="29"/>
      <c r="W2317" s="29"/>
    </row>
    <row r="2318" spans="2:23" x14ac:dyDescent="0.2">
      <c r="D2318" s="29"/>
      <c r="E2318" s="29"/>
      <c r="G2318" s="70"/>
      <c r="H2318" s="29"/>
      <c r="I2318" s="29"/>
      <c r="O2318" s="3"/>
      <c r="P2318" s="23"/>
      <c r="Q2318" s="23"/>
      <c r="R2318" s="29"/>
      <c r="S2318" s="29"/>
      <c r="T2318" s="29"/>
      <c r="U2318" s="70"/>
      <c r="V2318" s="29"/>
      <c r="W2318" s="29"/>
    </row>
    <row r="2319" spans="2:23" x14ac:dyDescent="0.2">
      <c r="B2319" s="102"/>
      <c r="C2319" s="102"/>
      <c r="D2319" s="75"/>
      <c r="F2319" s="73"/>
      <c r="G2319" s="74"/>
      <c r="H2319" s="76"/>
      <c r="I2319" s="76"/>
      <c r="O2319" s="3"/>
      <c r="P2319" s="102"/>
      <c r="Q2319" s="102"/>
      <c r="R2319" s="75"/>
      <c r="S2319" s="76"/>
      <c r="T2319" s="73"/>
      <c r="U2319" s="74"/>
      <c r="V2319" s="76"/>
      <c r="W2319" s="76"/>
    </row>
    <row r="2320" spans="2:23" x14ac:dyDescent="0.2">
      <c r="B2320" s="102"/>
      <c r="C2320" s="102"/>
      <c r="D2320" s="76"/>
      <c r="H2320" s="76"/>
      <c r="I2320" s="76"/>
      <c r="O2320" s="3"/>
      <c r="P2320" s="102"/>
      <c r="Q2320" s="102"/>
      <c r="R2320" s="76"/>
      <c r="S2320" s="76"/>
      <c r="T2320" s="29"/>
      <c r="U2320" s="71"/>
      <c r="V2320" s="76"/>
      <c r="W2320" s="76"/>
    </row>
    <row r="2321" spans="2:23" x14ac:dyDescent="0.2">
      <c r="D2321" s="29"/>
      <c r="E2321" s="29"/>
      <c r="H2321" s="29"/>
      <c r="I2321" s="29"/>
      <c r="O2321" s="3"/>
      <c r="P2321" s="23"/>
      <c r="Q2321" s="23"/>
      <c r="R2321" s="29"/>
      <c r="S2321" s="29"/>
      <c r="T2321" s="29"/>
      <c r="U2321" s="71"/>
      <c r="V2321" s="29"/>
      <c r="W2321" s="29"/>
    </row>
    <row r="2322" spans="2:23" x14ac:dyDescent="0.2">
      <c r="D2322" s="29"/>
      <c r="E2322" s="29"/>
      <c r="G2322" s="70"/>
      <c r="H2322" s="29"/>
      <c r="I2322" s="29"/>
      <c r="O2322" s="3"/>
      <c r="P2322" s="23"/>
      <c r="Q2322" s="23"/>
      <c r="R2322" s="29"/>
      <c r="S2322" s="29"/>
      <c r="T2322" s="29"/>
      <c r="U2322" s="70"/>
      <c r="V2322" s="29"/>
      <c r="W2322" s="29"/>
    </row>
    <row r="2323" spans="2:23" x14ac:dyDescent="0.2">
      <c r="D2323" s="29"/>
      <c r="E2323" s="29"/>
      <c r="G2323" s="70"/>
      <c r="H2323" s="29"/>
      <c r="I2323" s="29"/>
      <c r="O2323" s="3"/>
      <c r="P2323" s="23"/>
      <c r="Q2323" s="23"/>
      <c r="R2323" s="29"/>
      <c r="S2323" s="29"/>
      <c r="T2323" s="29"/>
      <c r="U2323" s="70"/>
      <c r="V2323" s="29"/>
      <c r="W2323" s="29"/>
    </row>
    <row r="2324" spans="2:23" x14ac:dyDescent="0.2">
      <c r="D2324" s="29"/>
      <c r="E2324" s="29"/>
      <c r="G2324" s="70"/>
      <c r="H2324" s="29"/>
      <c r="I2324" s="29"/>
      <c r="O2324" s="3"/>
      <c r="P2324" s="23"/>
      <c r="Q2324" s="23"/>
      <c r="R2324" s="29"/>
      <c r="S2324" s="29"/>
      <c r="T2324" s="29"/>
      <c r="U2324" s="70"/>
      <c r="V2324" s="29"/>
      <c r="W2324" s="29"/>
    </row>
    <row r="2325" spans="2:23" x14ac:dyDescent="0.2">
      <c r="D2325" s="29"/>
      <c r="E2325" s="29"/>
      <c r="G2325" s="70"/>
      <c r="H2325" s="29"/>
      <c r="I2325" s="29"/>
      <c r="O2325" s="3"/>
      <c r="P2325" s="23"/>
      <c r="Q2325" s="23"/>
      <c r="R2325" s="29"/>
      <c r="S2325" s="29"/>
      <c r="T2325" s="29"/>
      <c r="U2325" s="70"/>
      <c r="V2325" s="29"/>
      <c r="W2325" s="29"/>
    </row>
    <row r="2326" spans="2:23" x14ac:dyDescent="0.2">
      <c r="D2326" s="29"/>
      <c r="E2326" s="29"/>
      <c r="G2326" s="70"/>
      <c r="H2326" s="29"/>
      <c r="I2326" s="29"/>
      <c r="O2326" s="3"/>
      <c r="P2326" s="23"/>
      <c r="Q2326" s="23"/>
      <c r="R2326" s="29"/>
      <c r="S2326" s="29"/>
      <c r="T2326" s="29"/>
      <c r="U2326" s="70"/>
      <c r="V2326" s="29"/>
      <c r="W2326" s="29"/>
    </row>
    <row r="2327" spans="2:23" x14ac:dyDescent="0.2">
      <c r="D2327" s="29"/>
      <c r="E2327" s="29"/>
      <c r="G2327" s="70"/>
      <c r="H2327" s="29"/>
      <c r="I2327" s="29"/>
      <c r="O2327" s="3"/>
      <c r="P2327" s="23"/>
      <c r="Q2327" s="23"/>
      <c r="R2327" s="29"/>
      <c r="S2327" s="29"/>
      <c r="T2327" s="29"/>
      <c r="U2327" s="70"/>
      <c r="V2327" s="29"/>
      <c r="W2327" s="29"/>
    </row>
    <row r="2328" spans="2:23" x14ac:dyDescent="0.2">
      <c r="D2328" s="29"/>
      <c r="E2328" s="29"/>
      <c r="G2328" s="70"/>
      <c r="H2328" s="29"/>
      <c r="I2328" s="29"/>
      <c r="O2328" s="3"/>
      <c r="P2328" s="23"/>
      <c r="Q2328" s="23"/>
      <c r="R2328" s="29"/>
      <c r="S2328" s="29"/>
      <c r="T2328" s="29"/>
      <c r="U2328" s="70"/>
      <c r="V2328" s="29"/>
      <c r="W2328" s="29"/>
    </row>
    <row r="2329" spans="2:23" x14ac:dyDescent="0.2">
      <c r="D2329" s="29"/>
      <c r="E2329" s="29"/>
      <c r="G2329" s="70"/>
      <c r="H2329" s="29"/>
      <c r="I2329" s="29"/>
      <c r="O2329" s="3"/>
      <c r="P2329" s="23"/>
      <c r="Q2329" s="23"/>
      <c r="R2329" s="29"/>
      <c r="S2329" s="29"/>
      <c r="T2329" s="29"/>
      <c r="U2329" s="70"/>
      <c r="V2329" s="29"/>
      <c r="W2329" s="29"/>
    </row>
    <row r="2330" spans="2:23" x14ac:dyDescent="0.2">
      <c r="D2330" s="29"/>
      <c r="E2330" s="29"/>
      <c r="G2330" s="70"/>
      <c r="H2330" s="29"/>
      <c r="I2330" s="29"/>
      <c r="O2330" s="3"/>
      <c r="P2330" s="23"/>
      <c r="Q2330" s="23"/>
      <c r="R2330" s="29"/>
      <c r="S2330" s="29"/>
      <c r="T2330" s="29"/>
      <c r="U2330" s="70"/>
      <c r="V2330" s="29"/>
      <c r="W2330" s="29"/>
    </row>
    <row r="2331" spans="2:23" x14ac:dyDescent="0.2">
      <c r="D2331" s="29"/>
      <c r="E2331" s="29"/>
      <c r="G2331" s="70"/>
      <c r="H2331" s="29"/>
      <c r="I2331" s="29"/>
      <c r="O2331" s="3"/>
      <c r="P2331" s="23"/>
      <c r="Q2331" s="23"/>
      <c r="R2331" s="29"/>
      <c r="S2331" s="29"/>
      <c r="T2331" s="29"/>
      <c r="U2331" s="70"/>
      <c r="V2331" s="29"/>
      <c r="W2331" s="29"/>
    </row>
    <row r="2332" spans="2:23" x14ac:dyDescent="0.2">
      <c r="D2332" s="29"/>
      <c r="E2332" s="29"/>
      <c r="G2332" s="70"/>
      <c r="H2332" s="29"/>
      <c r="I2332" s="29"/>
      <c r="O2332" s="3"/>
      <c r="P2332" s="23"/>
      <c r="Q2332" s="23"/>
      <c r="R2332" s="29"/>
      <c r="S2332" s="29"/>
      <c r="T2332" s="29"/>
      <c r="U2332" s="70"/>
      <c r="V2332" s="29"/>
      <c r="W2332" s="29"/>
    </row>
    <row r="2333" spans="2:23" x14ac:dyDescent="0.2">
      <c r="D2333" s="75"/>
      <c r="F2333" s="73"/>
      <c r="H2333" s="76"/>
      <c r="I2333" s="76"/>
      <c r="O2333" s="3"/>
      <c r="P2333" s="23"/>
      <c r="Q2333" s="23"/>
      <c r="R2333" s="75"/>
      <c r="S2333" s="76"/>
      <c r="T2333" s="73"/>
      <c r="U2333" s="71"/>
      <c r="V2333" s="76"/>
      <c r="W2333" s="76"/>
    </row>
    <row r="2334" spans="2:23" x14ac:dyDescent="0.2">
      <c r="D2334" s="29"/>
      <c r="E2334" s="29"/>
      <c r="G2334" s="70"/>
      <c r="H2334" s="29"/>
      <c r="I2334" s="29"/>
      <c r="O2334" s="3"/>
      <c r="P2334" s="23"/>
      <c r="Q2334" s="23"/>
      <c r="R2334" s="29"/>
      <c r="S2334" s="29"/>
      <c r="T2334" s="29"/>
      <c r="U2334" s="70"/>
      <c r="V2334" s="29"/>
      <c r="W2334" s="29"/>
    </row>
    <row r="2335" spans="2:23" x14ac:dyDescent="0.2">
      <c r="D2335" s="76"/>
      <c r="G2335" s="70"/>
      <c r="H2335" s="76"/>
      <c r="I2335" s="76"/>
      <c r="O2335" s="3"/>
      <c r="P2335" s="23"/>
      <c r="Q2335" s="23"/>
      <c r="R2335" s="76"/>
      <c r="S2335" s="76"/>
      <c r="T2335" s="29"/>
      <c r="U2335" s="70"/>
      <c r="V2335" s="76"/>
      <c r="W2335" s="76"/>
    </row>
    <row r="2336" spans="2:23" x14ac:dyDescent="0.2">
      <c r="B2336" s="102"/>
      <c r="C2336" s="102"/>
      <c r="D2336" s="75"/>
      <c r="F2336" s="73"/>
      <c r="G2336" s="74"/>
      <c r="H2336" s="76"/>
      <c r="I2336" s="76"/>
      <c r="O2336" s="3"/>
      <c r="P2336" s="102"/>
      <c r="Q2336" s="102"/>
      <c r="R2336" s="75"/>
      <c r="S2336" s="76"/>
      <c r="T2336" s="73"/>
      <c r="U2336" s="74"/>
      <c r="V2336" s="76"/>
      <c r="W2336" s="76"/>
    </row>
    <row r="2337" spans="2:23" x14ac:dyDescent="0.2">
      <c r="D2337" s="76"/>
      <c r="G2337" s="70"/>
      <c r="H2337" s="76"/>
      <c r="I2337" s="76"/>
      <c r="O2337" s="3"/>
      <c r="P2337" s="23"/>
      <c r="Q2337" s="23"/>
      <c r="R2337" s="76"/>
      <c r="S2337" s="76"/>
      <c r="T2337" s="29"/>
      <c r="U2337" s="70"/>
      <c r="V2337" s="76"/>
      <c r="W2337" s="76"/>
    </row>
    <row r="2338" spans="2:23" x14ac:dyDescent="0.2">
      <c r="B2338" s="102"/>
      <c r="C2338" s="102"/>
      <c r="D2338" s="76"/>
      <c r="G2338" s="70"/>
      <c r="H2338" s="76"/>
      <c r="I2338" s="76"/>
      <c r="O2338" s="3"/>
      <c r="P2338" s="102"/>
      <c r="Q2338" s="102"/>
      <c r="R2338" s="76"/>
      <c r="S2338" s="76"/>
      <c r="T2338" s="29"/>
      <c r="U2338" s="70"/>
      <c r="V2338" s="76"/>
      <c r="W2338" s="76"/>
    </row>
    <row r="2339" spans="2:23" x14ac:dyDescent="0.2">
      <c r="B2339" s="102"/>
      <c r="C2339" s="102"/>
      <c r="D2339" s="76"/>
      <c r="G2339" s="70"/>
      <c r="H2339" s="76"/>
      <c r="I2339" s="76"/>
      <c r="O2339" s="3"/>
      <c r="P2339" s="102"/>
      <c r="Q2339" s="102"/>
      <c r="R2339" s="76"/>
      <c r="S2339" s="76"/>
      <c r="T2339" s="29"/>
      <c r="U2339" s="70"/>
      <c r="V2339" s="76"/>
      <c r="W2339" s="76"/>
    </row>
    <row r="2340" spans="2:23" x14ac:dyDescent="0.2">
      <c r="D2340" s="29"/>
      <c r="E2340" s="29"/>
      <c r="G2340" s="70"/>
      <c r="H2340" s="29"/>
      <c r="I2340" s="29"/>
      <c r="O2340" s="3"/>
      <c r="P2340" s="23"/>
      <c r="Q2340" s="23"/>
      <c r="R2340" s="29"/>
      <c r="S2340" s="29"/>
      <c r="T2340" s="29"/>
      <c r="U2340" s="70"/>
      <c r="V2340" s="29"/>
      <c r="W2340" s="29"/>
    </row>
    <row r="2341" spans="2:23" x14ac:dyDescent="0.2">
      <c r="D2341" s="75"/>
      <c r="F2341" s="73"/>
      <c r="G2341" s="74"/>
      <c r="H2341" s="76"/>
      <c r="I2341" s="76"/>
      <c r="O2341" s="3"/>
      <c r="P2341" s="23"/>
      <c r="Q2341" s="23"/>
      <c r="R2341" s="75"/>
      <c r="S2341" s="76"/>
      <c r="T2341" s="73"/>
      <c r="U2341" s="74"/>
      <c r="V2341" s="76"/>
      <c r="W2341" s="76"/>
    </row>
    <row r="2342" spans="2:23" x14ac:dyDescent="0.2">
      <c r="D2342" s="29"/>
      <c r="E2342" s="29"/>
      <c r="G2342" s="70"/>
      <c r="H2342" s="29"/>
      <c r="I2342" s="29"/>
      <c r="O2342" s="3"/>
      <c r="P2342" s="23"/>
      <c r="Q2342" s="23"/>
      <c r="R2342" s="29"/>
      <c r="S2342" s="29"/>
      <c r="T2342" s="29"/>
      <c r="U2342" s="70"/>
      <c r="V2342" s="29"/>
      <c r="W2342" s="29"/>
    </row>
    <row r="2343" spans="2:23" x14ac:dyDescent="0.2">
      <c r="D2343" s="29"/>
      <c r="E2343" s="29"/>
      <c r="G2343" s="70"/>
      <c r="H2343" s="29"/>
      <c r="I2343" s="29"/>
      <c r="O2343" s="3"/>
      <c r="P2343" s="23"/>
      <c r="Q2343" s="23"/>
      <c r="R2343" s="29"/>
      <c r="S2343" s="29"/>
      <c r="T2343" s="29"/>
      <c r="U2343" s="70"/>
      <c r="V2343" s="29"/>
      <c r="W2343" s="29"/>
    </row>
    <row r="2344" spans="2:23" x14ac:dyDescent="0.2">
      <c r="D2344" s="76"/>
      <c r="G2344" s="70"/>
      <c r="H2344" s="76"/>
      <c r="I2344" s="76"/>
      <c r="O2344" s="3"/>
      <c r="P2344" s="23"/>
      <c r="Q2344" s="23"/>
      <c r="R2344" s="76"/>
      <c r="S2344" s="76"/>
      <c r="T2344" s="29"/>
      <c r="U2344" s="70"/>
      <c r="V2344" s="76"/>
      <c r="W2344" s="76"/>
    </row>
    <row r="2345" spans="2:23" x14ac:dyDescent="0.2">
      <c r="D2345" s="76"/>
      <c r="G2345" s="70"/>
      <c r="H2345" s="76"/>
      <c r="I2345" s="76"/>
      <c r="O2345" s="3"/>
      <c r="P2345" s="23"/>
      <c r="Q2345" s="23"/>
      <c r="R2345" s="76"/>
      <c r="S2345" s="76"/>
      <c r="T2345" s="29"/>
      <c r="U2345" s="70"/>
      <c r="V2345" s="76"/>
      <c r="W2345" s="76"/>
    </row>
    <row r="2346" spans="2:23" x14ac:dyDescent="0.2">
      <c r="D2346" s="29"/>
      <c r="E2346" s="29"/>
      <c r="G2346" s="70"/>
      <c r="H2346" s="29"/>
      <c r="I2346" s="29"/>
      <c r="O2346" s="3"/>
      <c r="P2346" s="23"/>
      <c r="Q2346" s="23"/>
      <c r="R2346" s="29"/>
      <c r="S2346" s="29"/>
      <c r="T2346" s="29"/>
      <c r="U2346" s="70"/>
      <c r="V2346" s="29"/>
      <c r="W2346" s="29"/>
    </row>
    <row r="2347" spans="2:23" x14ac:dyDescent="0.2">
      <c r="D2347" s="76"/>
      <c r="G2347" s="70"/>
      <c r="H2347" s="76"/>
      <c r="I2347" s="76"/>
      <c r="O2347" s="3"/>
      <c r="P2347" s="23"/>
      <c r="Q2347" s="23"/>
      <c r="R2347" s="76"/>
      <c r="S2347" s="76"/>
      <c r="T2347" s="29"/>
      <c r="U2347" s="70"/>
      <c r="V2347" s="76"/>
      <c r="W2347" s="76"/>
    </row>
    <row r="2348" spans="2:23" x14ac:dyDescent="0.2">
      <c r="D2348" s="76"/>
      <c r="G2348" s="70"/>
      <c r="H2348" s="76"/>
      <c r="I2348" s="76"/>
      <c r="O2348" s="3"/>
      <c r="P2348" s="23"/>
      <c r="Q2348" s="23"/>
      <c r="R2348" s="76"/>
      <c r="S2348" s="76"/>
      <c r="T2348" s="29"/>
      <c r="U2348" s="70"/>
      <c r="V2348" s="76"/>
      <c r="W2348" s="76"/>
    </row>
    <row r="2349" spans="2:23" x14ac:dyDescent="0.2">
      <c r="D2349" s="76"/>
      <c r="G2349" s="70"/>
      <c r="H2349" s="76"/>
      <c r="I2349" s="76"/>
      <c r="O2349" s="3"/>
      <c r="P2349" s="23"/>
      <c r="Q2349" s="23"/>
      <c r="R2349" s="76"/>
      <c r="S2349" s="76"/>
      <c r="T2349" s="29"/>
      <c r="U2349" s="70"/>
      <c r="V2349" s="76"/>
      <c r="W2349" s="76"/>
    </row>
    <row r="2350" spans="2:23" x14ac:dyDescent="0.2">
      <c r="D2350" s="29"/>
      <c r="E2350" s="29"/>
      <c r="G2350" s="70"/>
      <c r="H2350" s="29"/>
      <c r="I2350" s="29"/>
      <c r="O2350" s="3"/>
      <c r="P2350" s="23"/>
      <c r="Q2350" s="23"/>
      <c r="R2350" s="29"/>
      <c r="S2350" s="29"/>
      <c r="T2350" s="29"/>
      <c r="U2350" s="70"/>
      <c r="V2350" s="29"/>
      <c r="W2350" s="29"/>
    </row>
    <row r="2351" spans="2:23" x14ac:dyDescent="0.2">
      <c r="D2351" s="29"/>
      <c r="E2351" s="29"/>
      <c r="G2351" s="70"/>
      <c r="H2351" s="29"/>
      <c r="I2351" s="29"/>
      <c r="O2351" s="3"/>
      <c r="P2351" s="23"/>
      <c r="Q2351" s="23"/>
      <c r="R2351" s="29"/>
      <c r="S2351" s="29"/>
      <c r="T2351" s="29"/>
      <c r="U2351" s="70"/>
      <c r="V2351" s="29"/>
      <c r="W2351" s="29"/>
    </row>
    <row r="2352" spans="2:23" x14ac:dyDescent="0.2">
      <c r="D2352" s="29"/>
      <c r="E2352" s="29"/>
      <c r="G2352" s="70"/>
      <c r="H2352" s="29"/>
      <c r="I2352" s="29"/>
      <c r="O2352" s="3"/>
      <c r="P2352" s="23"/>
      <c r="Q2352" s="23"/>
      <c r="R2352" s="29"/>
      <c r="S2352" s="29"/>
      <c r="T2352" s="29"/>
      <c r="U2352" s="70"/>
      <c r="V2352" s="29"/>
      <c r="W2352" s="29"/>
    </row>
    <row r="2353" spans="4:23" x14ac:dyDescent="0.2">
      <c r="D2353" s="29"/>
      <c r="E2353" s="29"/>
      <c r="G2353" s="70"/>
      <c r="H2353" s="29"/>
      <c r="I2353" s="29"/>
      <c r="O2353" s="3"/>
      <c r="P2353" s="23"/>
      <c r="Q2353" s="23"/>
      <c r="R2353" s="29"/>
      <c r="S2353" s="29"/>
      <c r="T2353" s="29"/>
      <c r="U2353" s="70"/>
      <c r="V2353" s="29"/>
      <c r="W2353" s="29"/>
    </row>
    <row r="2354" spans="4:23" x14ac:dyDescent="0.2">
      <c r="D2354" s="76"/>
      <c r="G2354" s="70"/>
      <c r="H2354" s="76"/>
      <c r="I2354" s="76"/>
      <c r="O2354" s="3"/>
      <c r="P2354" s="23"/>
      <c r="Q2354" s="23"/>
      <c r="R2354" s="76"/>
      <c r="S2354" s="76"/>
      <c r="T2354" s="29"/>
      <c r="U2354" s="70"/>
      <c r="V2354" s="76"/>
      <c r="W2354" s="76"/>
    </row>
    <row r="2355" spans="4:23" x14ac:dyDescent="0.2">
      <c r="D2355" s="76"/>
      <c r="G2355" s="70"/>
      <c r="H2355" s="76"/>
      <c r="I2355" s="76"/>
      <c r="O2355" s="3"/>
      <c r="P2355" s="23"/>
      <c r="Q2355" s="23"/>
      <c r="R2355" s="76"/>
      <c r="S2355" s="76"/>
      <c r="T2355" s="29"/>
      <c r="U2355" s="70"/>
      <c r="V2355" s="76"/>
      <c r="W2355" s="76"/>
    </row>
    <row r="2356" spans="4:23" x14ac:dyDescent="0.2">
      <c r="D2356" s="29"/>
      <c r="E2356" s="29"/>
      <c r="G2356" s="70"/>
      <c r="H2356" s="29"/>
      <c r="I2356" s="29"/>
      <c r="O2356" s="3"/>
      <c r="P2356" s="23"/>
      <c r="Q2356" s="23"/>
      <c r="R2356" s="29"/>
      <c r="S2356" s="29"/>
      <c r="T2356" s="29"/>
      <c r="U2356" s="70"/>
      <c r="V2356" s="29"/>
      <c r="W2356" s="29"/>
    </row>
    <row r="2357" spans="4:23" x14ac:dyDescent="0.2">
      <c r="D2357" s="76"/>
      <c r="G2357" s="70"/>
      <c r="H2357" s="76"/>
      <c r="I2357" s="76"/>
      <c r="O2357" s="3"/>
      <c r="P2357" s="23"/>
      <c r="Q2357" s="23"/>
      <c r="R2357" s="76"/>
      <c r="S2357" s="76"/>
      <c r="T2357" s="29"/>
      <c r="U2357" s="70"/>
      <c r="V2357" s="76"/>
      <c r="W2357" s="76"/>
    </row>
    <row r="2358" spans="4:23" x14ac:dyDescent="0.2">
      <c r="D2358" s="29"/>
      <c r="E2358" s="29"/>
      <c r="G2358" s="70"/>
      <c r="H2358" s="29"/>
      <c r="I2358" s="29"/>
      <c r="O2358" s="3"/>
      <c r="P2358" s="23"/>
      <c r="Q2358" s="23"/>
      <c r="R2358" s="29"/>
      <c r="S2358" s="29"/>
      <c r="T2358" s="29"/>
      <c r="U2358" s="70"/>
      <c r="V2358" s="29"/>
      <c r="W2358" s="29"/>
    </row>
    <row r="2359" spans="4:23" x14ac:dyDescent="0.2">
      <c r="D2359" s="29"/>
      <c r="E2359" s="29"/>
      <c r="G2359" s="70"/>
      <c r="H2359" s="29"/>
      <c r="I2359" s="29"/>
      <c r="O2359" s="3"/>
      <c r="P2359" s="23"/>
      <c r="Q2359" s="23"/>
      <c r="R2359" s="29"/>
      <c r="S2359" s="29"/>
      <c r="T2359" s="29"/>
      <c r="U2359" s="70"/>
      <c r="V2359" s="29"/>
      <c r="W2359" s="29"/>
    </row>
    <row r="2360" spans="4:23" x14ac:dyDescent="0.2">
      <c r="D2360" s="29"/>
      <c r="E2360" s="29"/>
      <c r="G2360" s="70"/>
      <c r="H2360" s="29"/>
      <c r="I2360" s="29"/>
      <c r="O2360" s="3"/>
      <c r="P2360" s="23"/>
      <c r="Q2360" s="23"/>
      <c r="R2360" s="29"/>
      <c r="S2360" s="29"/>
      <c r="T2360" s="29"/>
      <c r="U2360" s="70"/>
      <c r="V2360" s="29"/>
      <c r="W2360" s="29"/>
    </row>
    <row r="2361" spans="4:23" x14ac:dyDescent="0.2">
      <c r="D2361" s="29"/>
      <c r="E2361" s="29"/>
      <c r="H2361" s="29"/>
      <c r="I2361" s="29"/>
      <c r="O2361" s="3"/>
      <c r="P2361" s="23"/>
      <c r="Q2361" s="23"/>
      <c r="R2361" s="29"/>
      <c r="S2361" s="29"/>
      <c r="T2361" s="29"/>
      <c r="U2361" s="71"/>
      <c r="V2361" s="29"/>
      <c r="W2361" s="29"/>
    </row>
    <row r="2362" spans="4:23" x14ac:dyDescent="0.2">
      <c r="D2362" s="76"/>
      <c r="G2362" s="70"/>
      <c r="H2362" s="76"/>
      <c r="I2362" s="76"/>
      <c r="O2362" s="3"/>
      <c r="P2362" s="23"/>
      <c r="Q2362" s="23"/>
      <c r="R2362" s="76"/>
      <c r="S2362" s="76"/>
      <c r="T2362" s="29"/>
      <c r="U2362" s="70"/>
      <c r="V2362" s="76"/>
      <c r="W2362" s="76"/>
    </row>
    <row r="2363" spans="4:23" x14ac:dyDescent="0.2">
      <c r="D2363" s="29"/>
      <c r="E2363" s="29"/>
      <c r="G2363" s="70"/>
      <c r="H2363" s="29"/>
      <c r="I2363" s="29"/>
      <c r="O2363" s="3"/>
      <c r="P2363" s="23"/>
      <c r="Q2363" s="23"/>
      <c r="R2363" s="29"/>
      <c r="S2363" s="29"/>
      <c r="T2363" s="29"/>
      <c r="U2363" s="70"/>
      <c r="V2363" s="29"/>
      <c r="W2363" s="29"/>
    </row>
    <row r="2364" spans="4:23" x14ac:dyDescent="0.2">
      <c r="D2364" s="76"/>
      <c r="G2364" s="70"/>
      <c r="H2364" s="76"/>
      <c r="I2364" s="76"/>
      <c r="O2364" s="3"/>
      <c r="P2364" s="23"/>
      <c r="Q2364" s="23"/>
      <c r="R2364" s="76"/>
      <c r="S2364" s="76"/>
      <c r="T2364" s="29"/>
      <c r="U2364" s="70"/>
      <c r="V2364" s="76"/>
      <c r="W2364" s="76"/>
    </row>
    <row r="2365" spans="4:23" x14ac:dyDescent="0.2">
      <c r="D2365" s="76"/>
      <c r="G2365" s="70"/>
      <c r="H2365" s="76"/>
      <c r="I2365" s="76"/>
      <c r="O2365" s="3"/>
      <c r="P2365" s="23"/>
      <c r="Q2365" s="23"/>
      <c r="R2365" s="76"/>
      <c r="S2365" s="76"/>
      <c r="T2365" s="29"/>
      <c r="U2365" s="70"/>
      <c r="V2365" s="76"/>
      <c r="W2365" s="76"/>
    </row>
    <row r="2366" spans="4:23" x14ac:dyDescent="0.2">
      <c r="D2366" s="76"/>
      <c r="G2366" s="70"/>
      <c r="H2366" s="76"/>
      <c r="I2366" s="76"/>
      <c r="O2366" s="3"/>
      <c r="P2366" s="23"/>
      <c r="Q2366" s="23"/>
      <c r="R2366" s="76"/>
      <c r="S2366" s="76"/>
      <c r="T2366" s="29"/>
      <c r="U2366" s="70"/>
      <c r="V2366" s="76"/>
      <c r="W2366" s="76"/>
    </row>
    <row r="2367" spans="4:23" x14ac:dyDescent="0.2">
      <c r="D2367" s="76"/>
      <c r="H2367" s="76"/>
      <c r="I2367" s="76"/>
      <c r="O2367" s="3"/>
      <c r="P2367" s="23"/>
      <c r="Q2367" s="23"/>
      <c r="R2367" s="76"/>
      <c r="S2367" s="76"/>
      <c r="T2367" s="29"/>
      <c r="U2367" s="71"/>
      <c r="V2367" s="76"/>
      <c r="W2367" s="76"/>
    </row>
    <row r="2368" spans="4:23" x14ac:dyDescent="0.2">
      <c r="D2368" s="29"/>
      <c r="E2368" s="29"/>
      <c r="H2368" s="29"/>
      <c r="I2368" s="29"/>
      <c r="O2368" s="3"/>
      <c r="P2368" s="23"/>
      <c r="Q2368" s="23"/>
      <c r="R2368" s="29"/>
      <c r="S2368" s="29"/>
      <c r="T2368" s="29"/>
      <c r="U2368" s="71"/>
      <c r="V2368" s="29"/>
      <c r="W2368" s="29"/>
    </row>
    <row r="2369" spans="2:23" x14ac:dyDescent="0.2">
      <c r="D2369" s="29"/>
      <c r="E2369" s="29"/>
      <c r="H2369" s="29"/>
      <c r="I2369" s="29"/>
      <c r="O2369" s="3"/>
      <c r="P2369" s="23"/>
      <c r="Q2369" s="23"/>
      <c r="R2369" s="29"/>
      <c r="S2369" s="29"/>
      <c r="T2369" s="29"/>
      <c r="U2369" s="71"/>
      <c r="V2369" s="29"/>
      <c r="W2369" s="29"/>
    </row>
    <row r="2370" spans="2:23" x14ac:dyDescent="0.2">
      <c r="D2370" s="76"/>
      <c r="H2370" s="76"/>
      <c r="I2370" s="76"/>
      <c r="O2370" s="3"/>
      <c r="P2370" s="23"/>
      <c r="Q2370" s="23"/>
      <c r="R2370" s="76"/>
      <c r="S2370" s="76"/>
      <c r="T2370" s="29"/>
      <c r="U2370" s="71"/>
      <c r="V2370" s="76"/>
      <c r="W2370" s="76"/>
    </row>
    <row r="2371" spans="2:23" x14ac:dyDescent="0.2">
      <c r="D2371" s="29"/>
      <c r="E2371" s="29"/>
      <c r="H2371" s="29"/>
      <c r="I2371" s="29"/>
      <c r="O2371" s="3"/>
      <c r="P2371" s="23"/>
      <c r="Q2371" s="23"/>
      <c r="R2371" s="29"/>
      <c r="S2371" s="29"/>
      <c r="T2371" s="29"/>
      <c r="U2371" s="71"/>
      <c r="V2371" s="29"/>
      <c r="W2371" s="29"/>
    </row>
    <row r="2372" spans="2:23" x14ac:dyDescent="0.2">
      <c r="D2372" s="29"/>
      <c r="E2372" s="29"/>
      <c r="G2372" s="70"/>
      <c r="H2372" s="29"/>
      <c r="I2372" s="29"/>
      <c r="O2372" s="3"/>
      <c r="P2372" s="23"/>
      <c r="Q2372" s="23"/>
      <c r="R2372" s="29"/>
      <c r="S2372" s="29"/>
      <c r="T2372" s="29"/>
      <c r="U2372" s="70"/>
      <c r="V2372" s="29"/>
      <c r="W2372" s="29"/>
    </row>
    <row r="2373" spans="2:23" x14ac:dyDescent="0.2">
      <c r="D2373" s="29"/>
      <c r="E2373" s="29"/>
      <c r="H2373" s="29"/>
      <c r="I2373" s="29"/>
      <c r="O2373" s="3"/>
      <c r="P2373" s="23"/>
      <c r="Q2373" s="23"/>
      <c r="R2373" s="29"/>
      <c r="S2373" s="29"/>
      <c r="T2373" s="29"/>
      <c r="U2373" s="71"/>
      <c r="V2373" s="29"/>
      <c r="W2373" s="29"/>
    </row>
    <row r="2374" spans="2:23" x14ac:dyDescent="0.2">
      <c r="D2374" s="29"/>
      <c r="E2374" s="29"/>
      <c r="H2374" s="29"/>
      <c r="I2374" s="29"/>
      <c r="O2374" s="3"/>
      <c r="P2374" s="23"/>
      <c r="Q2374" s="23"/>
      <c r="R2374" s="29"/>
      <c r="S2374" s="29"/>
      <c r="T2374" s="29"/>
      <c r="U2374" s="71"/>
      <c r="V2374" s="29"/>
      <c r="W2374" s="29"/>
    </row>
    <row r="2375" spans="2:23" x14ac:dyDescent="0.2">
      <c r="D2375" s="76"/>
      <c r="H2375" s="76"/>
      <c r="I2375" s="76"/>
      <c r="O2375" s="3"/>
      <c r="P2375" s="23"/>
      <c r="Q2375" s="23"/>
      <c r="R2375" s="76"/>
      <c r="S2375" s="76"/>
      <c r="T2375" s="29"/>
      <c r="U2375" s="71"/>
      <c r="V2375" s="76"/>
      <c r="W2375" s="76"/>
    </row>
    <row r="2376" spans="2:23" x14ac:dyDescent="0.2">
      <c r="D2376" s="76"/>
      <c r="H2376" s="76"/>
      <c r="I2376" s="76"/>
      <c r="O2376" s="3"/>
      <c r="P2376" s="23"/>
      <c r="Q2376" s="23"/>
      <c r="R2376" s="76"/>
      <c r="S2376" s="76"/>
      <c r="T2376" s="29"/>
      <c r="U2376" s="71"/>
      <c r="V2376" s="76"/>
      <c r="W2376" s="76"/>
    </row>
    <row r="2377" spans="2:23" x14ac:dyDescent="0.2">
      <c r="B2377" s="102"/>
      <c r="C2377" s="102"/>
      <c r="D2377" s="76"/>
      <c r="H2377" s="76"/>
      <c r="I2377" s="76"/>
      <c r="O2377" s="3"/>
      <c r="P2377" s="102"/>
      <c r="Q2377" s="102"/>
      <c r="R2377" s="76"/>
      <c r="S2377" s="76"/>
      <c r="T2377" s="29"/>
      <c r="U2377" s="71"/>
      <c r="V2377" s="76"/>
      <c r="W2377" s="76"/>
    </row>
    <row r="2378" spans="2:23" x14ac:dyDescent="0.2">
      <c r="D2378" s="29"/>
      <c r="E2378" s="29"/>
      <c r="G2378" s="70"/>
      <c r="H2378" s="29"/>
      <c r="I2378" s="29"/>
      <c r="O2378" s="3"/>
      <c r="P2378" s="23"/>
      <c r="Q2378" s="23"/>
      <c r="R2378" s="29"/>
      <c r="S2378" s="29"/>
      <c r="T2378" s="29"/>
      <c r="U2378" s="70"/>
      <c r="V2378" s="29"/>
      <c r="W2378" s="29"/>
    </row>
    <row r="2379" spans="2:23" x14ac:dyDescent="0.2">
      <c r="D2379" s="76"/>
      <c r="G2379" s="70"/>
      <c r="H2379" s="76"/>
      <c r="I2379" s="76"/>
      <c r="O2379" s="3"/>
      <c r="P2379" s="23"/>
      <c r="Q2379" s="23"/>
      <c r="R2379" s="76"/>
      <c r="S2379" s="76"/>
      <c r="T2379" s="29"/>
      <c r="U2379" s="70"/>
      <c r="V2379" s="76"/>
      <c r="W2379" s="76"/>
    </row>
    <row r="2380" spans="2:23" x14ac:dyDescent="0.2">
      <c r="D2380" s="29"/>
      <c r="E2380" s="29"/>
      <c r="G2380" s="70"/>
      <c r="H2380" s="29"/>
      <c r="I2380" s="29"/>
      <c r="O2380" s="3"/>
      <c r="P2380" s="23"/>
      <c r="Q2380" s="23"/>
      <c r="R2380" s="29"/>
      <c r="S2380" s="29"/>
      <c r="T2380" s="29"/>
      <c r="U2380" s="70"/>
      <c r="V2380" s="29"/>
      <c r="W2380" s="29"/>
    </row>
    <row r="2381" spans="2:23" x14ac:dyDescent="0.2">
      <c r="D2381" s="29"/>
      <c r="E2381" s="29"/>
      <c r="G2381" s="70"/>
      <c r="H2381" s="29"/>
      <c r="I2381" s="29"/>
      <c r="O2381" s="3"/>
      <c r="P2381" s="23"/>
      <c r="Q2381" s="23"/>
      <c r="R2381" s="29"/>
      <c r="S2381" s="29"/>
      <c r="T2381" s="29"/>
      <c r="U2381" s="70"/>
      <c r="V2381" s="29"/>
      <c r="W2381" s="29"/>
    </row>
    <row r="2382" spans="2:23" x14ac:dyDescent="0.2">
      <c r="D2382" s="29"/>
      <c r="E2382" s="29"/>
      <c r="G2382" s="70"/>
      <c r="H2382" s="29"/>
      <c r="I2382" s="29"/>
      <c r="O2382" s="3"/>
      <c r="P2382" s="23"/>
      <c r="Q2382" s="23"/>
      <c r="R2382" s="29"/>
      <c r="S2382" s="29"/>
      <c r="T2382" s="29"/>
      <c r="U2382" s="70"/>
      <c r="V2382" s="29"/>
      <c r="W2382" s="29"/>
    </row>
    <row r="2383" spans="2:23" x14ac:dyDescent="0.2">
      <c r="D2383" s="75"/>
      <c r="G2383" s="70"/>
      <c r="H2383" s="29"/>
      <c r="I2383" s="29"/>
      <c r="O2383" s="3"/>
      <c r="P2383" s="23"/>
      <c r="Q2383" s="23"/>
      <c r="R2383" s="75"/>
      <c r="S2383" s="76"/>
      <c r="T2383" s="29"/>
      <c r="U2383" s="70"/>
      <c r="V2383" s="29"/>
      <c r="W2383" s="29"/>
    </row>
    <row r="2384" spans="2:23" x14ac:dyDescent="0.2">
      <c r="D2384" s="29"/>
      <c r="E2384" s="29"/>
      <c r="G2384" s="70"/>
      <c r="H2384" s="29"/>
      <c r="I2384" s="29"/>
      <c r="O2384" s="3"/>
      <c r="P2384" s="23"/>
      <c r="Q2384" s="23"/>
      <c r="R2384" s="29"/>
      <c r="S2384" s="29"/>
      <c r="T2384" s="29"/>
      <c r="U2384" s="70"/>
      <c r="V2384" s="29"/>
      <c r="W2384" s="29"/>
    </row>
    <row r="2385" spans="2:23" x14ac:dyDescent="0.2">
      <c r="D2385" s="29"/>
      <c r="E2385" s="29"/>
      <c r="H2385" s="29"/>
      <c r="I2385" s="29"/>
      <c r="O2385" s="3"/>
      <c r="P2385" s="23"/>
      <c r="Q2385" s="23"/>
      <c r="R2385" s="29"/>
      <c r="S2385" s="29"/>
      <c r="T2385" s="29"/>
      <c r="U2385" s="71"/>
      <c r="V2385" s="29"/>
      <c r="W2385" s="29"/>
    </row>
    <row r="2386" spans="2:23" x14ac:dyDescent="0.2">
      <c r="D2386" s="76"/>
      <c r="H2386" s="76"/>
      <c r="I2386" s="76"/>
      <c r="O2386" s="3"/>
      <c r="P2386" s="23"/>
      <c r="Q2386" s="23"/>
      <c r="R2386" s="76"/>
      <c r="S2386" s="76"/>
      <c r="T2386" s="29"/>
      <c r="U2386" s="71"/>
      <c r="V2386" s="76"/>
      <c r="W2386" s="76"/>
    </row>
    <row r="2387" spans="2:23" x14ac:dyDescent="0.2">
      <c r="D2387" s="29"/>
      <c r="E2387" s="29"/>
      <c r="H2387" s="29"/>
      <c r="I2387" s="29"/>
      <c r="O2387" s="3"/>
      <c r="P2387" s="23"/>
      <c r="Q2387" s="23"/>
      <c r="R2387" s="29"/>
      <c r="S2387" s="29"/>
      <c r="T2387" s="29"/>
      <c r="U2387" s="71"/>
      <c r="V2387" s="29"/>
      <c r="W2387" s="29"/>
    </row>
    <row r="2388" spans="2:23" x14ac:dyDescent="0.2">
      <c r="D2388" s="29"/>
      <c r="E2388" s="29"/>
      <c r="G2388" s="70"/>
      <c r="H2388" s="29"/>
      <c r="I2388" s="29"/>
      <c r="O2388" s="3"/>
      <c r="P2388" s="23"/>
      <c r="Q2388" s="23"/>
      <c r="R2388" s="29"/>
      <c r="S2388" s="29"/>
      <c r="T2388" s="29"/>
      <c r="U2388" s="70"/>
      <c r="V2388" s="29"/>
      <c r="W2388" s="29"/>
    </row>
    <row r="2389" spans="2:23" x14ac:dyDescent="0.2">
      <c r="D2389" s="76"/>
      <c r="G2389" s="70"/>
      <c r="H2389" s="76"/>
      <c r="I2389" s="76"/>
      <c r="O2389" s="3"/>
      <c r="P2389" s="23"/>
      <c r="Q2389" s="23"/>
      <c r="R2389" s="76"/>
      <c r="S2389" s="76"/>
      <c r="T2389" s="29"/>
      <c r="U2389" s="70"/>
      <c r="V2389" s="76"/>
      <c r="W2389" s="76"/>
    </row>
    <row r="2390" spans="2:23" x14ac:dyDescent="0.2">
      <c r="D2390" s="29"/>
      <c r="E2390" s="29"/>
      <c r="G2390" s="70"/>
      <c r="H2390" s="29"/>
      <c r="I2390" s="29"/>
      <c r="O2390" s="3"/>
      <c r="P2390" s="23"/>
      <c r="Q2390" s="23"/>
      <c r="R2390" s="29"/>
      <c r="S2390" s="29"/>
      <c r="T2390" s="29"/>
      <c r="U2390" s="70"/>
      <c r="V2390" s="29"/>
      <c r="W2390" s="29"/>
    </row>
    <row r="2391" spans="2:23" x14ac:dyDescent="0.2">
      <c r="D2391" s="29"/>
      <c r="E2391" s="29"/>
      <c r="G2391" s="70"/>
      <c r="H2391" s="29"/>
      <c r="I2391" s="29"/>
      <c r="O2391" s="3"/>
      <c r="P2391" s="23"/>
      <c r="Q2391" s="23"/>
      <c r="R2391" s="29"/>
      <c r="S2391" s="29"/>
      <c r="T2391" s="29"/>
      <c r="U2391" s="70"/>
      <c r="V2391" s="29"/>
      <c r="W2391" s="29"/>
    </row>
    <row r="2392" spans="2:23" x14ac:dyDescent="0.2">
      <c r="D2392" s="29"/>
      <c r="E2392" s="29"/>
      <c r="G2392" s="70"/>
      <c r="H2392" s="29"/>
      <c r="I2392" s="29"/>
      <c r="O2392" s="3"/>
      <c r="P2392" s="23"/>
      <c r="Q2392" s="23"/>
      <c r="R2392" s="29"/>
      <c r="S2392" s="29"/>
      <c r="T2392" s="29"/>
      <c r="U2392" s="70"/>
      <c r="V2392" s="29"/>
      <c r="W2392" s="29"/>
    </row>
    <row r="2393" spans="2:23" x14ac:dyDescent="0.2">
      <c r="D2393" s="76"/>
      <c r="G2393" s="70"/>
      <c r="H2393" s="76"/>
      <c r="I2393" s="76"/>
      <c r="O2393" s="3"/>
      <c r="P2393" s="23"/>
      <c r="Q2393" s="23"/>
      <c r="R2393" s="76"/>
      <c r="S2393" s="76"/>
      <c r="T2393" s="29"/>
      <c r="U2393" s="70"/>
      <c r="V2393" s="76"/>
      <c r="W2393" s="76"/>
    </row>
    <row r="2394" spans="2:23" x14ac:dyDescent="0.2">
      <c r="B2394" s="102"/>
      <c r="C2394" s="102"/>
      <c r="D2394" s="76"/>
      <c r="H2394" s="76"/>
      <c r="I2394" s="76"/>
      <c r="O2394" s="3"/>
      <c r="P2394" s="102"/>
      <c r="Q2394" s="102"/>
      <c r="R2394" s="76"/>
      <c r="S2394" s="76"/>
      <c r="T2394" s="29"/>
      <c r="U2394" s="71"/>
      <c r="V2394" s="76"/>
      <c r="W2394" s="76"/>
    </row>
    <row r="2395" spans="2:23" x14ac:dyDescent="0.2">
      <c r="B2395" s="102"/>
      <c r="C2395" s="102"/>
      <c r="D2395" s="76"/>
      <c r="H2395" s="76"/>
      <c r="I2395" s="76"/>
      <c r="O2395" s="3"/>
      <c r="P2395" s="102"/>
      <c r="Q2395" s="102"/>
      <c r="R2395" s="76"/>
      <c r="S2395" s="76"/>
      <c r="T2395" s="29"/>
      <c r="U2395" s="71"/>
      <c r="V2395" s="76"/>
      <c r="W2395" s="76"/>
    </row>
    <row r="2396" spans="2:23" x14ac:dyDescent="0.2">
      <c r="D2396" s="29"/>
      <c r="E2396" s="29"/>
      <c r="H2396" s="29"/>
      <c r="I2396" s="29"/>
      <c r="O2396" s="3"/>
      <c r="P2396" s="23"/>
      <c r="Q2396" s="23"/>
      <c r="R2396" s="29"/>
      <c r="S2396" s="29"/>
      <c r="T2396" s="29"/>
      <c r="U2396" s="71"/>
      <c r="V2396" s="29"/>
      <c r="W2396" s="29"/>
    </row>
    <row r="2397" spans="2:23" x14ac:dyDescent="0.2">
      <c r="D2397" s="76"/>
      <c r="G2397" s="70"/>
      <c r="H2397" s="76"/>
      <c r="I2397" s="76"/>
      <c r="O2397" s="3"/>
      <c r="P2397" s="23"/>
      <c r="Q2397" s="23"/>
      <c r="R2397" s="76"/>
      <c r="S2397" s="76"/>
      <c r="T2397" s="29"/>
      <c r="U2397" s="70"/>
      <c r="V2397" s="76"/>
      <c r="W2397" s="76"/>
    </row>
    <row r="2398" spans="2:23" x14ac:dyDescent="0.2">
      <c r="D2398" s="29"/>
      <c r="E2398" s="29"/>
      <c r="G2398" s="70"/>
      <c r="H2398" s="29"/>
      <c r="I2398" s="29"/>
      <c r="O2398" s="3"/>
      <c r="P2398" s="23"/>
      <c r="Q2398" s="23"/>
      <c r="R2398" s="29"/>
      <c r="S2398" s="29"/>
      <c r="T2398" s="29"/>
      <c r="U2398" s="70"/>
      <c r="V2398" s="29"/>
      <c r="W2398" s="29"/>
    </row>
    <row r="2399" spans="2:23" x14ac:dyDescent="0.2">
      <c r="D2399" s="29"/>
      <c r="E2399" s="29"/>
      <c r="G2399" s="70"/>
      <c r="H2399" s="29"/>
      <c r="I2399" s="29"/>
      <c r="O2399" s="3"/>
      <c r="P2399" s="23"/>
      <c r="Q2399" s="23"/>
      <c r="R2399" s="29"/>
      <c r="S2399" s="29"/>
      <c r="T2399" s="29"/>
      <c r="U2399" s="70"/>
      <c r="V2399" s="29"/>
      <c r="W2399" s="29"/>
    </row>
    <row r="2400" spans="2:23" x14ac:dyDescent="0.2">
      <c r="D2400" s="29"/>
      <c r="E2400" s="29"/>
      <c r="G2400" s="70"/>
      <c r="H2400" s="29"/>
      <c r="I2400" s="29"/>
      <c r="O2400" s="3"/>
      <c r="P2400" s="23"/>
      <c r="Q2400" s="23"/>
      <c r="R2400" s="29"/>
      <c r="S2400" s="29"/>
      <c r="T2400" s="29"/>
      <c r="U2400" s="70"/>
      <c r="V2400" s="29"/>
      <c r="W2400" s="29"/>
    </row>
    <row r="2401" spans="2:23" x14ac:dyDescent="0.2">
      <c r="D2401" s="76"/>
      <c r="H2401" s="76"/>
      <c r="I2401" s="76"/>
      <c r="O2401" s="3"/>
      <c r="P2401" s="23"/>
      <c r="Q2401" s="23"/>
      <c r="R2401" s="76"/>
      <c r="S2401" s="76"/>
      <c r="T2401" s="29"/>
      <c r="U2401" s="71"/>
      <c r="V2401" s="76"/>
      <c r="W2401" s="76"/>
    </row>
    <row r="2402" spans="2:23" x14ac:dyDescent="0.2">
      <c r="D2402" s="76"/>
      <c r="H2402" s="76"/>
      <c r="I2402" s="76"/>
      <c r="O2402" s="3"/>
      <c r="P2402" s="23"/>
      <c r="Q2402" s="23"/>
      <c r="R2402" s="76"/>
      <c r="S2402" s="76"/>
      <c r="T2402" s="29"/>
      <c r="U2402" s="71"/>
      <c r="V2402" s="76"/>
      <c r="W2402" s="76"/>
    </row>
    <row r="2403" spans="2:23" x14ac:dyDescent="0.2">
      <c r="B2403" s="102"/>
      <c r="C2403" s="102"/>
      <c r="D2403" s="76"/>
      <c r="H2403" s="29"/>
      <c r="I2403" s="29"/>
      <c r="O2403" s="3"/>
      <c r="P2403" s="102"/>
      <c r="Q2403" s="102"/>
      <c r="R2403" s="76"/>
      <c r="S2403" s="76"/>
      <c r="T2403" s="29"/>
      <c r="U2403" s="71"/>
      <c r="V2403" s="29"/>
      <c r="W2403" s="29"/>
    </row>
    <row r="2404" spans="2:23" x14ac:dyDescent="0.2">
      <c r="D2404" s="29"/>
      <c r="E2404" s="29"/>
      <c r="G2404" s="70"/>
      <c r="H2404" s="29"/>
      <c r="I2404" s="29"/>
      <c r="O2404" s="3"/>
      <c r="P2404" s="23"/>
      <c r="Q2404" s="23"/>
      <c r="R2404" s="29"/>
      <c r="S2404" s="29"/>
      <c r="T2404" s="29"/>
      <c r="U2404" s="70"/>
      <c r="V2404" s="29"/>
      <c r="W2404" s="29"/>
    </row>
    <row r="2405" spans="2:23" x14ac:dyDescent="0.2">
      <c r="D2405" s="29"/>
      <c r="E2405" s="29"/>
      <c r="G2405" s="70"/>
      <c r="H2405" s="29"/>
      <c r="I2405" s="29"/>
      <c r="O2405" s="3"/>
      <c r="P2405" s="23"/>
      <c r="Q2405" s="23"/>
      <c r="R2405" s="29"/>
      <c r="S2405" s="29"/>
      <c r="T2405" s="29"/>
      <c r="U2405" s="70"/>
      <c r="V2405" s="29"/>
      <c r="W2405" s="29"/>
    </row>
    <row r="2406" spans="2:23" x14ac:dyDescent="0.2">
      <c r="D2406" s="29"/>
      <c r="E2406" s="29"/>
      <c r="G2406" s="70"/>
      <c r="H2406" s="29"/>
      <c r="I2406" s="29"/>
      <c r="O2406" s="3"/>
      <c r="P2406" s="23"/>
      <c r="Q2406" s="23"/>
      <c r="R2406" s="29"/>
      <c r="S2406" s="29"/>
      <c r="T2406" s="29"/>
      <c r="U2406" s="70"/>
      <c r="V2406" s="29"/>
      <c r="W2406" s="29"/>
    </row>
    <row r="2407" spans="2:23" x14ac:dyDescent="0.2">
      <c r="D2407" s="29"/>
      <c r="E2407" s="29"/>
      <c r="H2407" s="29"/>
      <c r="I2407" s="29"/>
      <c r="O2407" s="3"/>
      <c r="P2407" s="23"/>
      <c r="Q2407" s="23"/>
      <c r="R2407" s="29"/>
      <c r="S2407" s="29"/>
      <c r="T2407" s="29"/>
      <c r="U2407" s="71"/>
      <c r="V2407" s="29"/>
      <c r="W2407" s="29"/>
    </row>
    <row r="2408" spans="2:23" x14ac:dyDescent="0.2">
      <c r="D2408" s="76"/>
      <c r="H2408" s="76"/>
      <c r="I2408" s="76"/>
      <c r="O2408" s="3"/>
      <c r="P2408" s="23"/>
      <c r="Q2408" s="23"/>
      <c r="R2408" s="76"/>
      <c r="S2408" s="76"/>
      <c r="T2408" s="29"/>
      <c r="U2408" s="71"/>
      <c r="V2408" s="76"/>
      <c r="W2408" s="76"/>
    </row>
    <row r="2409" spans="2:23" x14ac:dyDescent="0.2">
      <c r="D2409" s="76"/>
      <c r="G2409" s="70"/>
      <c r="H2409" s="76"/>
      <c r="I2409" s="76"/>
      <c r="O2409" s="3"/>
      <c r="P2409" s="23"/>
      <c r="Q2409" s="23"/>
      <c r="R2409" s="76"/>
      <c r="S2409" s="76"/>
      <c r="T2409" s="29"/>
      <c r="U2409" s="70"/>
      <c r="V2409" s="76"/>
      <c r="W2409" s="76"/>
    </row>
    <row r="2410" spans="2:23" x14ac:dyDescent="0.2">
      <c r="D2410" s="29"/>
      <c r="E2410" s="29"/>
      <c r="H2410" s="29"/>
      <c r="I2410" s="29"/>
      <c r="O2410" s="3"/>
      <c r="P2410" s="23"/>
      <c r="Q2410" s="23"/>
      <c r="R2410" s="29"/>
      <c r="S2410" s="29"/>
      <c r="T2410" s="29"/>
      <c r="U2410" s="71"/>
      <c r="V2410" s="29"/>
      <c r="W2410" s="29"/>
    </row>
    <row r="2411" spans="2:23" x14ac:dyDescent="0.2">
      <c r="D2411" s="76"/>
      <c r="G2411" s="70"/>
      <c r="H2411" s="76"/>
      <c r="I2411" s="76"/>
      <c r="O2411" s="3"/>
      <c r="P2411" s="23"/>
      <c r="Q2411" s="23"/>
      <c r="R2411" s="76"/>
      <c r="S2411" s="76"/>
      <c r="T2411" s="29"/>
      <c r="U2411" s="70"/>
      <c r="V2411" s="76"/>
      <c r="W2411" s="76"/>
    </row>
    <row r="2412" spans="2:23" x14ac:dyDescent="0.2">
      <c r="D2412" s="76"/>
      <c r="G2412" s="70"/>
      <c r="H2412" s="76"/>
      <c r="I2412" s="76"/>
      <c r="O2412" s="3"/>
      <c r="P2412" s="23"/>
      <c r="Q2412" s="23"/>
      <c r="R2412" s="76"/>
      <c r="S2412" s="76"/>
      <c r="T2412" s="29"/>
      <c r="U2412" s="70"/>
      <c r="V2412" s="76"/>
      <c r="W2412" s="76"/>
    </row>
    <row r="2413" spans="2:23" x14ac:dyDescent="0.2">
      <c r="D2413" s="76"/>
      <c r="G2413" s="70"/>
      <c r="H2413" s="76"/>
      <c r="I2413" s="76"/>
      <c r="O2413" s="3"/>
      <c r="P2413" s="23"/>
      <c r="Q2413" s="23"/>
      <c r="R2413" s="76"/>
      <c r="S2413" s="76"/>
      <c r="T2413" s="29"/>
      <c r="U2413" s="70"/>
      <c r="V2413" s="76"/>
      <c r="W2413" s="76"/>
    </row>
    <row r="2414" spans="2:23" x14ac:dyDescent="0.2">
      <c r="D2414" s="76"/>
      <c r="G2414" s="70"/>
      <c r="H2414" s="76"/>
      <c r="I2414" s="76"/>
      <c r="O2414" s="3"/>
      <c r="P2414" s="23"/>
      <c r="Q2414" s="23"/>
      <c r="R2414" s="76"/>
      <c r="S2414" s="76"/>
      <c r="T2414" s="29"/>
      <c r="U2414" s="70"/>
      <c r="V2414" s="76"/>
      <c r="W2414" s="76"/>
    </row>
    <row r="2415" spans="2:23" x14ac:dyDescent="0.2">
      <c r="B2415" s="102"/>
      <c r="C2415" s="102"/>
      <c r="D2415" s="76"/>
      <c r="H2415" s="76"/>
      <c r="I2415" s="76"/>
      <c r="O2415" s="3"/>
      <c r="P2415" s="102"/>
      <c r="Q2415" s="102"/>
      <c r="R2415" s="76"/>
      <c r="S2415" s="76"/>
      <c r="T2415" s="29"/>
      <c r="U2415" s="71"/>
      <c r="V2415" s="76"/>
      <c r="W2415" s="76"/>
    </row>
    <row r="2416" spans="2:23" x14ac:dyDescent="0.2">
      <c r="D2416" s="76"/>
      <c r="H2416" s="76"/>
      <c r="I2416" s="76"/>
      <c r="O2416" s="3"/>
      <c r="P2416" s="23"/>
      <c r="Q2416" s="23"/>
      <c r="R2416" s="76"/>
      <c r="S2416" s="76"/>
      <c r="T2416" s="29"/>
      <c r="U2416" s="71"/>
      <c r="V2416" s="76"/>
      <c r="W2416" s="76"/>
    </row>
    <row r="2417" spans="4:23" x14ac:dyDescent="0.2">
      <c r="D2417" s="75"/>
      <c r="F2417" s="73"/>
      <c r="G2417" s="74"/>
      <c r="H2417" s="76"/>
      <c r="I2417" s="76"/>
      <c r="O2417" s="3"/>
      <c r="P2417" s="23"/>
      <c r="Q2417" s="23"/>
      <c r="R2417" s="75"/>
      <c r="S2417" s="76"/>
      <c r="T2417" s="73"/>
      <c r="U2417" s="74"/>
      <c r="V2417" s="76"/>
      <c r="W2417" s="76"/>
    </row>
    <row r="2418" spans="4:23" x14ac:dyDescent="0.2">
      <c r="D2418" s="76"/>
      <c r="G2418" s="70"/>
      <c r="H2418" s="76"/>
      <c r="I2418" s="76"/>
      <c r="O2418" s="3"/>
      <c r="P2418" s="23"/>
      <c r="Q2418" s="23"/>
      <c r="R2418" s="76"/>
      <c r="S2418" s="76"/>
      <c r="T2418" s="29"/>
      <c r="U2418" s="70"/>
      <c r="V2418" s="76"/>
      <c r="W2418" s="76"/>
    </row>
    <row r="2419" spans="4:23" x14ac:dyDescent="0.2">
      <c r="D2419" s="76"/>
      <c r="H2419" s="76"/>
      <c r="I2419" s="76"/>
      <c r="O2419" s="3"/>
      <c r="P2419" s="23"/>
      <c r="Q2419" s="23"/>
      <c r="R2419" s="76"/>
      <c r="S2419" s="76"/>
      <c r="T2419" s="29"/>
      <c r="U2419" s="71"/>
      <c r="V2419" s="76"/>
      <c r="W2419" s="76"/>
    </row>
    <row r="2420" spans="4:23" x14ac:dyDescent="0.2">
      <c r="D2420" s="29"/>
      <c r="E2420" s="29"/>
      <c r="G2420" s="70"/>
      <c r="H2420" s="29"/>
      <c r="I2420" s="29"/>
      <c r="O2420" s="3"/>
      <c r="P2420" s="23"/>
      <c r="Q2420" s="23"/>
      <c r="R2420" s="29"/>
      <c r="S2420" s="29"/>
      <c r="T2420" s="29"/>
      <c r="U2420" s="70"/>
      <c r="V2420" s="29"/>
      <c r="W2420" s="29"/>
    </row>
    <row r="2421" spans="4:23" x14ac:dyDescent="0.2">
      <c r="D2421" s="29"/>
      <c r="E2421" s="29"/>
      <c r="G2421" s="70"/>
      <c r="H2421" s="29"/>
      <c r="I2421" s="29"/>
      <c r="O2421" s="3"/>
      <c r="P2421" s="23"/>
      <c r="Q2421" s="23"/>
      <c r="R2421" s="29"/>
      <c r="S2421" s="29"/>
      <c r="T2421" s="29"/>
      <c r="U2421" s="70"/>
      <c r="V2421" s="29"/>
      <c r="W2421" s="29"/>
    </row>
    <row r="2422" spans="4:23" x14ac:dyDescent="0.2">
      <c r="D2422" s="29"/>
      <c r="E2422" s="29"/>
      <c r="G2422" s="70"/>
      <c r="H2422" s="29"/>
      <c r="I2422" s="29"/>
      <c r="O2422" s="3"/>
      <c r="P2422" s="23"/>
      <c r="Q2422" s="23"/>
      <c r="R2422" s="29"/>
      <c r="S2422" s="29"/>
      <c r="T2422" s="29"/>
      <c r="U2422" s="70"/>
      <c r="V2422" s="29"/>
      <c r="W2422" s="29"/>
    </row>
    <row r="2423" spans="4:23" x14ac:dyDescent="0.2">
      <c r="D2423" s="29"/>
      <c r="E2423" s="29"/>
      <c r="G2423" s="70"/>
      <c r="H2423" s="29"/>
      <c r="I2423" s="29"/>
      <c r="O2423" s="3"/>
      <c r="P2423" s="23"/>
      <c r="Q2423" s="23"/>
      <c r="R2423" s="29"/>
      <c r="S2423" s="29"/>
      <c r="T2423" s="29"/>
      <c r="U2423" s="70"/>
      <c r="V2423" s="29"/>
      <c r="W2423" s="29"/>
    </row>
    <row r="2424" spans="4:23" x14ac:dyDescent="0.2">
      <c r="D2424" s="29"/>
      <c r="E2424" s="29"/>
      <c r="G2424" s="70"/>
      <c r="H2424" s="29"/>
      <c r="I2424" s="29"/>
      <c r="O2424" s="3"/>
      <c r="P2424" s="23"/>
      <c r="Q2424" s="23"/>
      <c r="R2424" s="29"/>
      <c r="S2424" s="29"/>
      <c r="T2424" s="29"/>
      <c r="U2424" s="70"/>
      <c r="V2424" s="29"/>
      <c r="W2424" s="29"/>
    </row>
    <row r="2425" spans="4:23" x14ac:dyDescent="0.2">
      <c r="D2425" s="29"/>
      <c r="E2425" s="29"/>
      <c r="G2425" s="70"/>
      <c r="H2425" s="29"/>
      <c r="I2425" s="29"/>
      <c r="O2425" s="3"/>
      <c r="P2425" s="23"/>
      <c r="Q2425" s="23"/>
      <c r="R2425" s="29"/>
      <c r="S2425" s="29"/>
      <c r="T2425" s="29"/>
      <c r="U2425" s="70"/>
      <c r="V2425" s="29"/>
      <c r="W2425" s="29"/>
    </row>
    <row r="2426" spans="4:23" x14ac:dyDescent="0.2">
      <c r="D2426" s="76"/>
      <c r="G2426" s="70"/>
      <c r="H2426" s="76"/>
      <c r="I2426" s="76"/>
      <c r="O2426" s="3"/>
      <c r="P2426" s="23"/>
      <c r="Q2426" s="23"/>
      <c r="R2426" s="76"/>
      <c r="S2426" s="76"/>
      <c r="T2426" s="29"/>
      <c r="U2426" s="70"/>
      <c r="V2426" s="76"/>
      <c r="W2426" s="76"/>
    </row>
    <row r="2427" spans="4:23" x14ac:dyDescent="0.2">
      <c r="D2427" s="29"/>
      <c r="E2427" s="29"/>
      <c r="G2427" s="70"/>
      <c r="H2427" s="29"/>
      <c r="I2427" s="29"/>
      <c r="O2427" s="3"/>
      <c r="P2427" s="23"/>
      <c r="Q2427" s="23"/>
      <c r="R2427" s="29"/>
      <c r="S2427" s="29"/>
      <c r="T2427" s="29"/>
      <c r="U2427" s="70"/>
      <c r="V2427" s="29"/>
      <c r="W2427" s="29"/>
    </row>
    <row r="2428" spans="4:23" x14ac:dyDescent="0.2">
      <c r="D2428" s="29"/>
      <c r="E2428" s="29"/>
      <c r="G2428" s="70"/>
      <c r="H2428" s="29"/>
      <c r="I2428" s="29"/>
      <c r="O2428" s="3"/>
      <c r="P2428" s="23"/>
      <c r="Q2428" s="23"/>
      <c r="R2428" s="29"/>
      <c r="S2428" s="29"/>
      <c r="T2428" s="29"/>
      <c r="U2428" s="70"/>
      <c r="V2428" s="29"/>
      <c r="W2428" s="29"/>
    </row>
    <row r="2429" spans="4:23" x14ac:dyDescent="0.2">
      <c r="D2429" s="76"/>
      <c r="H2429" s="76"/>
      <c r="I2429" s="76"/>
      <c r="O2429" s="3"/>
      <c r="P2429" s="23"/>
      <c r="Q2429" s="23"/>
      <c r="R2429" s="76"/>
      <c r="S2429" s="76"/>
      <c r="T2429" s="29"/>
      <c r="U2429" s="71"/>
      <c r="V2429" s="76"/>
      <c r="W2429" s="76"/>
    </row>
    <row r="2430" spans="4:23" x14ac:dyDescent="0.2">
      <c r="D2430" s="75"/>
      <c r="G2430" s="70"/>
      <c r="H2430" s="76"/>
      <c r="I2430" s="76"/>
      <c r="O2430" s="3"/>
      <c r="P2430" s="23"/>
      <c r="Q2430" s="23"/>
      <c r="R2430" s="75"/>
      <c r="S2430" s="76"/>
      <c r="T2430" s="29"/>
      <c r="U2430" s="70"/>
      <c r="V2430" s="76"/>
      <c r="W2430" s="76"/>
    </row>
    <row r="2431" spans="4:23" x14ac:dyDescent="0.2">
      <c r="D2431" s="75"/>
      <c r="G2431" s="70"/>
      <c r="H2431" s="29"/>
      <c r="I2431" s="29"/>
      <c r="O2431" s="3"/>
      <c r="P2431" s="23"/>
      <c r="Q2431" s="23"/>
      <c r="R2431" s="75"/>
      <c r="S2431" s="76"/>
      <c r="T2431" s="29"/>
      <c r="U2431" s="70"/>
      <c r="V2431" s="29"/>
      <c r="W2431" s="29"/>
    </row>
    <row r="2432" spans="4:23" x14ac:dyDescent="0.2">
      <c r="D2432" s="29"/>
      <c r="E2432" s="29"/>
      <c r="G2432" s="70"/>
      <c r="H2432" s="29"/>
      <c r="I2432" s="29"/>
      <c r="O2432" s="3"/>
      <c r="P2432" s="23"/>
      <c r="Q2432" s="23"/>
      <c r="R2432" s="29"/>
      <c r="S2432" s="29"/>
      <c r="T2432" s="29"/>
      <c r="U2432" s="70"/>
      <c r="V2432" s="29"/>
      <c r="W2432" s="29"/>
    </row>
    <row r="2433" spans="2:23" x14ac:dyDescent="0.2">
      <c r="D2433" s="76"/>
      <c r="H2433" s="76"/>
      <c r="I2433" s="76"/>
      <c r="O2433" s="3"/>
      <c r="P2433" s="23"/>
      <c r="Q2433" s="23"/>
      <c r="R2433" s="76"/>
      <c r="S2433" s="76"/>
      <c r="T2433" s="29"/>
      <c r="U2433" s="71"/>
      <c r="V2433" s="76"/>
      <c r="W2433" s="76"/>
    </row>
    <row r="2434" spans="2:23" x14ac:dyDescent="0.2">
      <c r="D2434" s="29"/>
      <c r="E2434" s="29"/>
      <c r="G2434" s="70"/>
      <c r="H2434" s="29"/>
      <c r="I2434" s="29"/>
      <c r="O2434" s="3"/>
      <c r="P2434" s="23"/>
      <c r="Q2434" s="23"/>
      <c r="R2434" s="29"/>
      <c r="S2434" s="29"/>
      <c r="T2434" s="29"/>
      <c r="U2434" s="70"/>
      <c r="V2434" s="29"/>
      <c r="W2434" s="29"/>
    </row>
    <row r="2435" spans="2:23" x14ac:dyDescent="0.2">
      <c r="D2435" s="29"/>
      <c r="E2435" s="29"/>
      <c r="H2435" s="29"/>
      <c r="I2435" s="29"/>
      <c r="O2435" s="3"/>
      <c r="P2435" s="23"/>
      <c r="Q2435" s="23"/>
      <c r="R2435" s="29"/>
      <c r="S2435" s="29"/>
      <c r="T2435" s="29"/>
      <c r="U2435" s="71"/>
      <c r="V2435" s="29"/>
      <c r="W2435" s="29"/>
    </row>
    <row r="2436" spans="2:23" x14ac:dyDescent="0.2">
      <c r="D2436" s="29"/>
      <c r="E2436" s="29"/>
      <c r="G2436" s="70"/>
      <c r="H2436" s="29"/>
      <c r="I2436" s="29"/>
      <c r="O2436" s="3"/>
      <c r="P2436" s="23"/>
      <c r="Q2436" s="23"/>
      <c r="R2436" s="29"/>
      <c r="S2436" s="29"/>
      <c r="T2436" s="29"/>
      <c r="U2436" s="70"/>
      <c r="V2436" s="29"/>
      <c r="W2436" s="29"/>
    </row>
    <row r="2437" spans="2:23" x14ac:dyDescent="0.2">
      <c r="D2437" s="29"/>
      <c r="E2437" s="29"/>
      <c r="G2437" s="70"/>
      <c r="H2437" s="29"/>
      <c r="I2437" s="29"/>
      <c r="O2437" s="3"/>
      <c r="P2437" s="23"/>
      <c r="Q2437" s="23"/>
      <c r="R2437" s="29"/>
      <c r="S2437" s="29"/>
      <c r="T2437" s="29"/>
      <c r="U2437" s="70"/>
      <c r="V2437" s="29"/>
      <c r="W2437" s="29"/>
    </row>
    <row r="2438" spans="2:23" x14ac:dyDescent="0.2">
      <c r="D2438" s="29"/>
      <c r="E2438" s="29"/>
      <c r="G2438" s="70"/>
      <c r="H2438" s="29"/>
      <c r="I2438" s="29"/>
      <c r="O2438" s="3"/>
      <c r="P2438" s="23"/>
      <c r="Q2438" s="23"/>
      <c r="R2438" s="29"/>
      <c r="S2438" s="29"/>
      <c r="T2438" s="29"/>
      <c r="U2438" s="70"/>
      <c r="V2438" s="29"/>
      <c r="W2438" s="29"/>
    </row>
    <row r="2439" spans="2:23" x14ac:dyDescent="0.2">
      <c r="B2439" s="102"/>
      <c r="C2439" s="102"/>
      <c r="D2439" s="75"/>
      <c r="F2439" s="73"/>
      <c r="G2439" s="74"/>
      <c r="H2439" s="76"/>
      <c r="I2439" s="76"/>
      <c r="O2439" s="3"/>
      <c r="P2439" s="102"/>
      <c r="Q2439" s="102"/>
      <c r="R2439" s="75"/>
      <c r="S2439" s="76"/>
      <c r="T2439" s="73"/>
      <c r="U2439" s="74"/>
      <c r="V2439" s="76"/>
      <c r="W2439" s="76"/>
    </row>
    <row r="2440" spans="2:23" x14ac:dyDescent="0.2">
      <c r="D2440" s="29"/>
      <c r="E2440" s="29"/>
      <c r="G2440" s="70"/>
      <c r="H2440" s="29"/>
      <c r="I2440" s="29"/>
      <c r="O2440" s="3"/>
      <c r="P2440" s="23"/>
      <c r="Q2440" s="23"/>
      <c r="R2440" s="29"/>
      <c r="S2440" s="29"/>
      <c r="T2440" s="29"/>
      <c r="U2440" s="70"/>
      <c r="V2440" s="29"/>
      <c r="W2440" s="29"/>
    </row>
    <row r="2441" spans="2:23" x14ac:dyDescent="0.2">
      <c r="D2441" s="29"/>
      <c r="E2441" s="29"/>
      <c r="G2441" s="70"/>
      <c r="H2441" s="29"/>
      <c r="I2441" s="29"/>
      <c r="O2441" s="3"/>
      <c r="P2441" s="23"/>
      <c r="Q2441" s="23"/>
      <c r="R2441" s="29"/>
      <c r="S2441" s="29"/>
      <c r="T2441" s="29"/>
      <c r="U2441" s="70"/>
      <c r="V2441" s="29"/>
      <c r="W2441" s="29"/>
    </row>
    <row r="2442" spans="2:23" x14ac:dyDescent="0.2">
      <c r="D2442" s="29"/>
      <c r="E2442" s="29"/>
      <c r="G2442" s="70"/>
      <c r="H2442" s="29"/>
      <c r="I2442" s="29"/>
      <c r="O2442" s="3"/>
      <c r="P2442" s="23"/>
      <c r="Q2442" s="23"/>
      <c r="R2442" s="29"/>
      <c r="S2442" s="29"/>
      <c r="T2442" s="29"/>
      <c r="U2442" s="70"/>
      <c r="V2442" s="29"/>
      <c r="W2442" s="29"/>
    </row>
    <row r="2443" spans="2:23" x14ac:dyDescent="0.2">
      <c r="D2443" s="29"/>
      <c r="E2443" s="29"/>
      <c r="G2443" s="70"/>
      <c r="H2443" s="29"/>
      <c r="I2443" s="29"/>
      <c r="O2443" s="3"/>
      <c r="P2443" s="23"/>
      <c r="Q2443" s="23"/>
      <c r="R2443" s="29"/>
      <c r="S2443" s="29"/>
      <c r="T2443" s="29"/>
      <c r="U2443" s="70"/>
      <c r="V2443" s="29"/>
      <c r="W2443" s="29"/>
    </row>
    <row r="2444" spans="2:23" x14ac:dyDescent="0.2">
      <c r="D2444" s="29"/>
      <c r="E2444" s="29"/>
      <c r="G2444" s="70"/>
      <c r="H2444" s="29"/>
      <c r="I2444" s="29"/>
      <c r="O2444" s="3"/>
      <c r="P2444" s="23"/>
      <c r="Q2444" s="23"/>
      <c r="R2444" s="29"/>
      <c r="S2444" s="29"/>
      <c r="T2444" s="29"/>
      <c r="U2444" s="70"/>
      <c r="V2444" s="29"/>
      <c r="W2444" s="29"/>
    </row>
    <row r="2445" spans="2:23" x14ac:dyDescent="0.2">
      <c r="D2445" s="76"/>
      <c r="G2445" s="70"/>
      <c r="H2445" s="76"/>
      <c r="I2445" s="76"/>
      <c r="O2445" s="3"/>
      <c r="P2445" s="23"/>
      <c r="Q2445" s="23"/>
      <c r="R2445" s="76"/>
      <c r="S2445" s="76"/>
      <c r="T2445" s="29"/>
      <c r="U2445" s="70"/>
      <c r="V2445" s="76"/>
      <c r="W2445" s="76"/>
    </row>
    <row r="2446" spans="2:23" x14ac:dyDescent="0.2">
      <c r="D2446" s="29"/>
      <c r="E2446" s="29"/>
      <c r="H2446" s="29"/>
      <c r="I2446" s="29"/>
      <c r="O2446" s="3"/>
      <c r="P2446" s="23"/>
      <c r="Q2446" s="23"/>
      <c r="R2446" s="29"/>
      <c r="S2446" s="29"/>
      <c r="T2446" s="29"/>
      <c r="U2446" s="71"/>
      <c r="V2446" s="29"/>
      <c r="W2446" s="29"/>
    </row>
    <row r="2447" spans="2:23" x14ac:dyDescent="0.2">
      <c r="D2447" s="29"/>
      <c r="E2447" s="29"/>
      <c r="G2447" s="70"/>
      <c r="H2447" s="29"/>
      <c r="I2447" s="29"/>
      <c r="O2447" s="3"/>
      <c r="P2447" s="23"/>
      <c r="Q2447" s="23"/>
      <c r="R2447" s="29"/>
      <c r="S2447" s="29"/>
      <c r="T2447" s="29"/>
      <c r="U2447" s="70"/>
      <c r="V2447" s="29"/>
      <c r="W2447" s="29"/>
    </row>
    <row r="2448" spans="2:23" x14ac:dyDescent="0.2">
      <c r="D2448" s="76"/>
      <c r="H2448" s="76"/>
      <c r="I2448" s="76"/>
      <c r="O2448" s="3"/>
      <c r="P2448" s="23"/>
      <c r="Q2448" s="23"/>
      <c r="R2448" s="76"/>
      <c r="S2448" s="76"/>
      <c r="T2448" s="29"/>
      <c r="U2448" s="71"/>
      <c r="V2448" s="76"/>
      <c r="W2448" s="76"/>
    </row>
    <row r="2449" spans="2:23" x14ac:dyDescent="0.2">
      <c r="D2449" s="29"/>
      <c r="E2449" s="29"/>
      <c r="G2449" s="70"/>
      <c r="H2449" s="29"/>
      <c r="I2449" s="29"/>
      <c r="O2449" s="3"/>
      <c r="P2449" s="23"/>
      <c r="Q2449" s="23"/>
      <c r="R2449" s="29"/>
      <c r="S2449" s="29"/>
      <c r="T2449" s="29"/>
      <c r="U2449" s="70"/>
      <c r="V2449" s="29"/>
      <c r="W2449" s="29"/>
    </row>
    <row r="2450" spans="2:23" x14ac:dyDescent="0.2">
      <c r="D2450" s="76"/>
      <c r="G2450" s="70"/>
      <c r="H2450" s="76"/>
      <c r="I2450" s="76"/>
      <c r="O2450" s="3"/>
      <c r="P2450" s="23"/>
      <c r="Q2450" s="23"/>
      <c r="R2450" s="76"/>
      <c r="S2450" s="76"/>
      <c r="T2450" s="29"/>
      <c r="U2450" s="70"/>
      <c r="V2450" s="76"/>
      <c r="W2450" s="76"/>
    </row>
    <row r="2451" spans="2:23" x14ac:dyDescent="0.2">
      <c r="D2451" s="29"/>
      <c r="E2451" s="29"/>
      <c r="G2451" s="70"/>
      <c r="H2451" s="29"/>
      <c r="I2451" s="29"/>
      <c r="O2451" s="3"/>
      <c r="P2451" s="23"/>
      <c r="Q2451" s="23"/>
      <c r="R2451" s="29"/>
      <c r="S2451" s="29"/>
      <c r="T2451" s="29"/>
      <c r="U2451" s="70"/>
      <c r="V2451" s="29"/>
      <c r="W2451" s="29"/>
    </row>
    <row r="2452" spans="2:23" x14ac:dyDescent="0.2">
      <c r="D2452" s="29"/>
      <c r="E2452" s="29"/>
      <c r="G2452" s="70"/>
      <c r="H2452" s="29"/>
      <c r="I2452" s="29"/>
      <c r="O2452" s="3"/>
      <c r="P2452" s="23"/>
      <c r="Q2452" s="23"/>
      <c r="R2452" s="29"/>
      <c r="S2452" s="29"/>
      <c r="T2452" s="29"/>
      <c r="U2452" s="70"/>
      <c r="V2452" s="29"/>
      <c r="W2452" s="29"/>
    </row>
    <row r="2453" spans="2:23" x14ac:dyDescent="0.2">
      <c r="D2453" s="29"/>
      <c r="E2453" s="29"/>
      <c r="H2453" s="29"/>
      <c r="I2453" s="29"/>
      <c r="O2453" s="3"/>
      <c r="P2453" s="23"/>
      <c r="Q2453" s="23"/>
      <c r="R2453" s="29"/>
      <c r="S2453" s="29"/>
      <c r="T2453" s="29"/>
      <c r="U2453" s="71"/>
      <c r="V2453" s="29"/>
      <c r="W2453" s="29"/>
    </row>
    <row r="2454" spans="2:23" x14ac:dyDescent="0.2">
      <c r="D2454" s="29"/>
      <c r="E2454" s="29"/>
      <c r="H2454" s="29"/>
      <c r="I2454" s="29"/>
      <c r="O2454" s="3"/>
      <c r="P2454" s="23"/>
      <c r="Q2454" s="23"/>
      <c r="R2454" s="29"/>
      <c r="S2454" s="29"/>
      <c r="T2454" s="29"/>
      <c r="U2454" s="71"/>
      <c r="V2454" s="29"/>
      <c r="W2454" s="29"/>
    </row>
    <row r="2455" spans="2:23" x14ac:dyDescent="0.2">
      <c r="D2455" s="76"/>
      <c r="H2455" s="76"/>
      <c r="I2455" s="76"/>
      <c r="O2455" s="3"/>
      <c r="P2455" s="23"/>
      <c r="Q2455" s="23"/>
      <c r="R2455" s="76"/>
      <c r="S2455" s="76"/>
      <c r="T2455" s="29"/>
      <c r="U2455" s="71"/>
      <c r="V2455" s="76"/>
      <c r="W2455" s="76"/>
    </row>
    <row r="2456" spans="2:23" x14ac:dyDescent="0.2">
      <c r="D2456" s="29"/>
      <c r="E2456" s="29"/>
      <c r="G2456" s="70"/>
      <c r="H2456" s="29"/>
      <c r="I2456" s="29"/>
      <c r="O2456" s="3"/>
      <c r="P2456" s="23"/>
      <c r="Q2456" s="23"/>
      <c r="R2456" s="29"/>
      <c r="S2456" s="29"/>
      <c r="T2456" s="29"/>
      <c r="U2456" s="70"/>
      <c r="V2456" s="29"/>
      <c r="W2456" s="29"/>
    </row>
    <row r="2457" spans="2:23" x14ac:dyDescent="0.2">
      <c r="D2457" s="29"/>
      <c r="E2457" s="29"/>
      <c r="G2457" s="70"/>
      <c r="H2457" s="29"/>
      <c r="I2457" s="29"/>
      <c r="O2457" s="3"/>
      <c r="P2457" s="23"/>
      <c r="Q2457" s="23"/>
      <c r="R2457" s="29"/>
      <c r="S2457" s="29"/>
      <c r="T2457" s="29"/>
      <c r="U2457" s="70"/>
      <c r="V2457" s="29"/>
      <c r="W2457" s="29"/>
    </row>
    <row r="2458" spans="2:23" x14ac:dyDescent="0.2">
      <c r="D2458" s="76"/>
      <c r="G2458" s="70"/>
      <c r="H2458" s="76"/>
      <c r="I2458" s="76"/>
      <c r="O2458" s="3"/>
      <c r="P2458" s="23"/>
      <c r="Q2458" s="23"/>
      <c r="R2458" s="76"/>
      <c r="S2458" s="76"/>
      <c r="T2458" s="29"/>
      <c r="U2458" s="70"/>
      <c r="V2458" s="76"/>
      <c r="W2458" s="76"/>
    </row>
    <row r="2459" spans="2:23" x14ac:dyDescent="0.2">
      <c r="D2459" s="76"/>
      <c r="G2459" s="70"/>
      <c r="H2459" s="76"/>
      <c r="I2459" s="76"/>
      <c r="O2459" s="3"/>
      <c r="P2459" s="23"/>
      <c r="Q2459" s="23"/>
      <c r="R2459" s="76"/>
      <c r="S2459" s="76"/>
      <c r="T2459" s="29"/>
      <c r="U2459" s="70"/>
      <c r="V2459" s="76"/>
      <c r="W2459" s="76"/>
    </row>
    <row r="2460" spans="2:23" x14ac:dyDescent="0.2">
      <c r="D2460" s="76"/>
      <c r="G2460" s="70"/>
      <c r="H2460" s="76"/>
      <c r="I2460" s="76"/>
      <c r="O2460" s="3"/>
      <c r="P2460" s="23"/>
      <c r="Q2460" s="23"/>
      <c r="R2460" s="76"/>
      <c r="S2460" s="76"/>
      <c r="T2460" s="29"/>
      <c r="U2460" s="70"/>
      <c r="V2460" s="76"/>
      <c r="W2460" s="76"/>
    </row>
    <row r="2461" spans="2:23" x14ac:dyDescent="0.2">
      <c r="D2461" s="76"/>
      <c r="G2461" s="70"/>
      <c r="H2461" s="76"/>
      <c r="I2461" s="76"/>
      <c r="O2461" s="3"/>
      <c r="P2461" s="23"/>
      <c r="Q2461" s="23"/>
      <c r="R2461" s="76"/>
      <c r="S2461" s="76"/>
      <c r="T2461" s="29"/>
      <c r="U2461" s="70"/>
      <c r="V2461" s="76"/>
      <c r="W2461" s="76"/>
    </row>
    <row r="2462" spans="2:23" x14ac:dyDescent="0.2">
      <c r="B2462" s="102"/>
      <c r="C2462" s="102"/>
      <c r="D2462" s="76"/>
      <c r="G2462" s="70"/>
      <c r="H2462" s="76"/>
      <c r="I2462" s="76"/>
      <c r="O2462" s="3"/>
      <c r="P2462" s="102"/>
      <c r="Q2462" s="102"/>
      <c r="R2462" s="76"/>
      <c r="S2462" s="76"/>
      <c r="T2462" s="29"/>
      <c r="U2462" s="70"/>
      <c r="V2462" s="76"/>
      <c r="W2462" s="76"/>
    </row>
    <row r="2463" spans="2:23" x14ac:dyDescent="0.2">
      <c r="B2463" s="102"/>
      <c r="C2463" s="102"/>
      <c r="D2463" s="75"/>
      <c r="F2463" s="73"/>
      <c r="G2463" s="74"/>
      <c r="H2463" s="76"/>
      <c r="I2463" s="76"/>
      <c r="O2463" s="3"/>
      <c r="P2463" s="102"/>
      <c r="Q2463" s="102"/>
      <c r="R2463" s="75"/>
      <c r="S2463" s="76"/>
      <c r="T2463" s="73"/>
      <c r="U2463" s="74"/>
      <c r="V2463" s="76"/>
      <c r="W2463" s="76"/>
    </row>
    <row r="2464" spans="2:23" x14ac:dyDescent="0.2">
      <c r="D2464" s="29"/>
      <c r="E2464" s="29"/>
      <c r="G2464" s="70"/>
      <c r="H2464" s="29"/>
      <c r="I2464" s="29"/>
      <c r="O2464" s="3"/>
      <c r="P2464" s="23"/>
      <c r="Q2464" s="23"/>
      <c r="R2464" s="29"/>
      <c r="S2464" s="29"/>
      <c r="T2464" s="29"/>
      <c r="U2464" s="70"/>
      <c r="V2464" s="29"/>
      <c r="W2464" s="29"/>
    </row>
    <row r="2465" spans="2:23" x14ac:dyDescent="0.2">
      <c r="D2465" s="76"/>
      <c r="G2465" s="70"/>
      <c r="H2465" s="76"/>
      <c r="I2465" s="76"/>
      <c r="O2465" s="3"/>
      <c r="P2465" s="23"/>
      <c r="Q2465" s="23"/>
      <c r="R2465" s="76"/>
      <c r="S2465" s="76"/>
      <c r="T2465" s="29"/>
      <c r="U2465" s="70"/>
      <c r="V2465" s="76"/>
      <c r="W2465" s="76"/>
    </row>
    <row r="2466" spans="2:23" x14ac:dyDescent="0.2">
      <c r="D2466" s="76"/>
      <c r="H2466" s="76"/>
      <c r="I2466" s="76"/>
      <c r="O2466" s="3"/>
      <c r="P2466" s="23"/>
      <c r="Q2466" s="23"/>
      <c r="R2466" s="76"/>
      <c r="S2466" s="76"/>
      <c r="T2466" s="29"/>
      <c r="U2466" s="71"/>
      <c r="V2466" s="76"/>
      <c r="W2466" s="76"/>
    </row>
    <row r="2467" spans="2:23" x14ac:dyDescent="0.2">
      <c r="D2467" s="76"/>
      <c r="G2467" s="70"/>
      <c r="H2467" s="76"/>
      <c r="I2467" s="76"/>
      <c r="O2467" s="3"/>
      <c r="P2467" s="23"/>
      <c r="Q2467" s="23"/>
      <c r="R2467" s="76"/>
      <c r="S2467" s="76"/>
      <c r="T2467" s="29"/>
      <c r="U2467" s="70"/>
      <c r="V2467" s="76"/>
      <c r="W2467" s="76"/>
    </row>
    <row r="2468" spans="2:23" x14ac:dyDescent="0.2">
      <c r="D2468" s="29"/>
      <c r="E2468" s="29"/>
      <c r="G2468" s="70"/>
      <c r="H2468" s="29"/>
      <c r="I2468" s="29"/>
      <c r="O2468" s="3"/>
      <c r="P2468" s="23"/>
      <c r="Q2468" s="23"/>
      <c r="R2468" s="29"/>
      <c r="S2468" s="29"/>
      <c r="T2468" s="29"/>
      <c r="U2468" s="70"/>
      <c r="V2468" s="29"/>
      <c r="W2468" s="29"/>
    </row>
    <row r="2469" spans="2:23" x14ac:dyDescent="0.2">
      <c r="D2469" s="29"/>
      <c r="E2469" s="29"/>
      <c r="H2469" s="29"/>
      <c r="I2469" s="29"/>
      <c r="O2469" s="3"/>
      <c r="P2469" s="23"/>
      <c r="Q2469" s="23"/>
      <c r="R2469" s="29"/>
      <c r="S2469" s="29"/>
      <c r="T2469" s="29"/>
      <c r="U2469" s="71"/>
      <c r="V2469" s="29"/>
      <c r="W2469" s="29"/>
    </row>
    <row r="2470" spans="2:23" x14ac:dyDescent="0.2">
      <c r="B2470" s="102"/>
      <c r="C2470" s="102"/>
      <c r="D2470" s="75"/>
      <c r="G2470" s="70"/>
      <c r="H2470" s="76"/>
      <c r="I2470" s="76"/>
      <c r="O2470" s="3"/>
      <c r="P2470" s="102"/>
      <c r="Q2470" s="102"/>
      <c r="R2470" s="75"/>
      <c r="S2470" s="76"/>
      <c r="T2470" s="29"/>
      <c r="U2470" s="70"/>
      <c r="V2470" s="76"/>
      <c r="W2470" s="76"/>
    </row>
    <row r="2471" spans="2:23" x14ac:dyDescent="0.2">
      <c r="D2471" s="29"/>
      <c r="E2471" s="29"/>
      <c r="G2471" s="70"/>
      <c r="H2471" s="29"/>
      <c r="I2471" s="29"/>
      <c r="O2471" s="3"/>
      <c r="P2471" s="23"/>
      <c r="Q2471" s="23"/>
      <c r="R2471" s="29"/>
      <c r="S2471" s="29"/>
      <c r="T2471" s="29"/>
      <c r="U2471" s="70"/>
      <c r="V2471" s="29"/>
      <c r="W2471" s="29"/>
    </row>
    <row r="2472" spans="2:23" x14ac:dyDescent="0.2">
      <c r="D2472" s="29"/>
      <c r="E2472" s="29"/>
      <c r="G2472" s="70"/>
      <c r="H2472" s="29"/>
      <c r="I2472" s="29"/>
      <c r="O2472" s="3"/>
      <c r="P2472" s="23"/>
      <c r="Q2472" s="23"/>
      <c r="R2472" s="29"/>
      <c r="S2472" s="29"/>
      <c r="T2472" s="29"/>
      <c r="U2472" s="70"/>
      <c r="V2472" s="29"/>
      <c r="W2472" s="29"/>
    </row>
    <row r="2473" spans="2:23" x14ac:dyDescent="0.2">
      <c r="D2473" s="75"/>
      <c r="G2473" s="70"/>
      <c r="H2473" s="76"/>
      <c r="I2473" s="76"/>
      <c r="O2473" s="3"/>
      <c r="P2473" s="23"/>
      <c r="Q2473" s="23"/>
      <c r="R2473" s="75"/>
      <c r="S2473" s="76"/>
      <c r="T2473" s="29"/>
      <c r="U2473" s="70"/>
      <c r="V2473" s="76"/>
      <c r="W2473" s="76"/>
    </row>
    <row r="2474" spans="2:23" x14ac:dyDescent="0.2">
      <c r="D2474" s="29"/>
      <c r="E2474" s="29"/>
      <c r="G2474" s="70"/>
      <c r="H2474" s="29"/>
      <c r="I2474" s="29"/>
      <c r="O2474" s="3"/>
      <c r="P2474" s="23"/>
      <c r="Q2474" s="23"/>
      <c r="R2474" s="29"/>
      <c r="S2474" s="29"/>
      <c r="T2474" s="29"/>
      <c r="U2474" s="70"/>
      <c r="V2474" s="29"/>
      <c r="W2474" s="29"/>
    </row>
    <row r="2475" spans="2:23" x14ac:dyDescent="0.2">
      <c r="D2475" s="29"/>
      <c r="E2475" s="29"/>
      <c r="G2475" s="70"/>
      <c r="H2475" s="29"/>
      <c r="I2475" s="29"/>
      <c r="O2475" s="3"/>
      <c r="P2475" s="23"/>
      <c r="Q2475" s="23"/>
      <c r="R2475" s="29"/>
      <c r="S2475" s="29"/>
      <c r="T2475" s="29"/>
      <c r="U2475" s="70"/>
      <c r="V2475" s="29"/>
      <c r="W2475" s="29"/>
    </row>
    <row r="2476" spans="2:23" x14ac:dyDescent="0.2">
      <c r="D2476" s="29"/>
      <c r="E2476" s="29"/>
      <c r="G2476" s="70"/>
      <c r="H2476" s="29"/>
      <c r="I2476" s="29"/>
      <c r="O2476" s="3"/>
      <c r="P2476" s="23"/>
      <c r="Q2476" s="23"/>
      <c r="R2476" s="29"/>
      <c r="S2476" s="29"/>
      <c r="T2476" s="29"/>
      <c r="U2476" s="70"/>
      <c r="V2476" s="29"/>
      <c r="W2476" s="29"/>
    </row>
    <row r="2477" spans="2:23" x14ac:dyDescent="0.2">
      <c r="D2477" s="29"/>
      <c r="E2477" s="29"/>
      <c r="G2477" s="70"/>
      <c r="H2477" s="29"/>
      <c r="I2477" s="29"/>
      <c r="O2477" s="3"/>
      <c r="P2477" s="23"/>
      <c r="Q2477" s="23"/>
      <c r="R2477" s="29"/>
      <c r="S2477" s="29"/>
      <c r="T2477" s="29"/>
      <c r="U2477" s="70"/>
      <c r="V2477" s="29"/>
      <c r="W2477" s="29"/>
    </row>
    <row r="2478" spans="2:23" x14ac:dyDescent="0.2">
      <c r="D2478" s="75"/>
      <c r="F2478" s="73"/>
      <c r="G2478" s="74"/>
      <c r="H2478" s="76"/>
      <c r="I2478" s="76"/>
      <c r="O2478" s="3"/>
      <c r="P2478" s="23"/>
      <c r="Q2478" s="23"/>
      <c r="R2478" s="75"/>
      <c r="S2478" s="76"/>
      <c r="T2478" s="73"/>
      <c r="U2478" s="74"/>
      <c r="V2478" s="76"/>
      <c r="W2478" s="76"/>
    </row>
    <row r="2479" spans="2:23" x14ac:dyDescent="0.2">
      <c r="D2479" s="29"/>
      <c r="E2479" s="29"/>
      <c r="H2479" s="29"/>
      <c r="I2479" s="29"/>
      <c r="O2479" s="3"/>
      <c r="P2479" s="23"/>
      <c r="Q2479" s="23"/>
      <c r="R2479" s="29"/>
      <c r="S2479" s="29"/>
      <c r="T2479" s="29"/>
      <c r="U2479" s="71"/>
      <c r="V2479" s="29"/>
      <c r="W2479" s="29"/>
    </row>
    <row r="2480" spans="2:23" x14ac:dyDescent="0.2">
      <c r="D2480" s="29"/>
      <c r="E2480" s="29"/>
      <c r="G2480" s="70"/>
      <c r="H2480" s="29"/>
      <c r="I2480" s="29"/>
      <c r="O2480" s="3"/>
      <c r="P2480" s="23"/>
      <c r="Q2480" s="23"/>
      <c r="R2480" s="29"/>
      <c r="S2480" s="29"/>
      <c r="T2480" s="29"/>
      <c r="U2480" s="70"/>
      <c r="V2480" s="29"/>
      <c r="W2480" s="29"/>
    </row>
    <row r="2481" spans="2:23" x14ac:dyDescent="0.2">
      <c r="D2481" s="29"/>
      <c r="E2481" s="29"/>
      <c r="G2481" s="70"/>
      <c r="H2481" s="29"/>
      <c r="I2481" s="29"/>
      <c r="O2481" s="3"/>
      <c r="P2481" s="23"/>
      <c r="Q2481" s="23"/>
      <c r="R2481" s="29"/>
      <c r="S2481" s="29"/>
      <c r="T2481" s="29"/>
      <c r="U2481" s="70"/>
      <c r="V2481" s="29"/>
      <c r="W2481" s="29"/>
    </row>
    <row r="2482" spans="2:23" x14ac:dyDescent="0.2">
      <c r="D2482" s="29"/>
      <c r="E2482" s="29"/>
      <c r="G2482" s="70"/>
      <c r="H2482" s="29"/>
      <c r="I2482" s="29"/>
      <c r="O2482" s="3"/>
      <c r="P2482" s="23"/>
      <c r="Q2482" s="23"/>
      <c r="R2482" s="29"/>
      <c r="S2482" s="29"/>
      <c r="T2482" s="29"/>
      <c r="U2482" s="70"/>
      <c r="V2482" s="29"/>
      <c r="W2482" s="29"/>
    </row>
    <row r="2483" spans="2:23" x14ac:dyDescent="0.2">
      <c r="D2483" s="29"/>
      <c r="E2483" s="29"/>
      <c r="G2483" s="70"/>
      <c r="H2483" s="29"/>
      <c r="I2483" s="29"/>
      <c r="O2483" s="3"/>
      <c r="P2483" s="23"/>
      <c r="Q2483" s="23"/>
      <c r="R2483" s="29"/>
      <c r="S2483" s="29"/>
      <c r="T2483" s="29"/>
      <c r="U2483" s="70"/>
      <c r="V2483" s="29"/>
      <c r="W2483" s="29"/>
    </row>
    <row r="2484" spans="2:23" x14ac:dyDescent="0.2">
      <c r="D2484" s="29"/>
      <c r="E2484" s="29"/>
      <c r="G2484" s="70"/>
      <c r="H2484" s="29"/>
      <c r="I2484" s="29"/>
      <c r="O2484" s="3"/>
      <c r="P2484" s="23"/>
      <c r="Q2484" s="23"/>
      <c r="R2484" s="29"/>
      <c r="S2484" s="29"/>
      <c r="T2484" s="29"/>
      <c r="U2484" s="70"/>
      <c r="V2484" s="29"/>
      <c r="W2484" s="29"/>
    </row>
    <row r="2485" spans="2:23" x14ac:dyDescent="0.2">
      <c r="D2485" s="29"/>
      <c r="E2485" s="29"/>
      <c r="G2485" s="70"/>
      <c r="H2485" s="29"/>
      <c r="I2485" s="29"/>
      <c r="O2485" s="3"/>
      <c r="P2485" s="23"/>
      <c r="Q2485" s="23"/>
      <c r="R2485" s="29"/>
      <c r="S2485" s="29"/>
      <c r="T2485" s="29"/>
      <c r="U2485" s="70"/>
      <c r="V2485" s="29"/>
      <c r="W2485" s="29"/>
    </row>
    <row r="2486" spans="2:23" x14ac:dyDescent="0.2">
      <c r="B2486" s="102"/>
      <c r="C2486" s="102"/>
      <c r="D2486" s="75"/>
      <c r="F2486" s="73"/>
      <c r="G2486" s="74"/>
      <c r="H2486" s="76"/>
      <c r="I2486" s="76"/>
      <c r="O2486" s="3"/>
      <c r="P2486" s="102"/>
      <c r="Q2486" s="102"/>
      <c r="R2486" s="75"/>
      <c r="S2486" s="76"/>
      <c r="T2486" s="73"/>
      <c r="U2486" s="74"/>
      <c r="V2486" s="76"/>
      <c r="W2486" s="76"/>
    </row>
    <row r="2487" spans="2:23" x14ac:dyDescent="0.2">
      <c r="D2487" s="29"/>
      <c r="E2487" s="29"/>
      <c r="G2487" s="70"/>
      <c r="H2487" s="29"/>
      <c r="I2487" s="29"/>
      <c r="O2487" s="3"/>
      <c r="P2487" s="23"/>
      <c r="Q2487" s="23"/>
      <c r="R2487" s="29"/>
      <c r="S2487" s="29"/>
      <c r="T2487" s="29"/>
      <c r="U2487" s="70"/>
      <c r="V2487" s="29"/>
      <c r="W2487" s="29"/>
    </row>
    <row r="2488" spans="2:23" x14ac:dyDescent="0.2">
      <c r="D2488" s="75"/>
      <c r="F2488" s="73"/>
      <c r="G2488" s="74"/>
      <c r="H2488" s="76"/>
      <c r="I2488" s="76"/>
      <c r="O2488" s="3"/>
      <c r="P2488" s="23"/>
      <c r="Q2488" s="23"/>
      <c r="R2488" s="75"/>
      <c r="S2488" s="76"/>
      <c r="T2488" s="73"/>
      <c r="U2488" s="74"/>
      <c r="V2488" s="76"/>
      <c r="W2488" s="76"/>
    </row>
    <row r="2489" spans="2:23" x14ac:dyDescent="0.2">
      <c r="D2489" s="29"/>
      <c r="E2489" s="29"/>
      <c r="G2489" s="70"/>
      <c r="H2489" s="29"/>
      <c r="I2489" s="29"/>
      <c r="O2489" s="3"/>
      <c r="P2489" s="23"/>
      <c r="Q2489" s="23"/>
      <c r="R2489" s="29"/>
      <c r="S2489" s="29"/>
      <c r="T2489" s="29"/>
      <c r="U2489" s="70"/>
      <c r="V2489" s="29"/>
      <c r="W2489" s="29"/>
    </row>
    <row r="2490" spans="2:23" x14ac:dyDescent="0.2">
      <c r="D2490" s="29"/>
      <c r="E2490" s="29"/>
      <c r="G2490" s="70"/>
      <c r="H2490" s="29"/>
      <c r="I2490" s="29"/>
      <c r="O2490" s="3"/>
      <c r="P2490" s="23"/>
      <c r="Q2490" s="23"/>
      <c r="R2490" s="29"/>
      <c r="S2490" s="29"/>
      <c r="T2490" s="29"/>
      <c r="U2490" s="70"/>
      <c r="V2490" s="29"/>
      <c r="W2490" s="29"/>
    </row>
    <row r="2491" spans="2:23" x14ac:dyDescent="0.2">
      <c r="B2491" s="102"/>
      <c r="C2491" s="102"/>
      <c r="D2491" s="75"/>
      <c r="F2491" s="73"/>
      <c r="G2491" s="74"/>
      <c r="H2491" s="76"/>
      <c r="I2491" s="76"/>
      <c r="O2491" s="3"/>
      <c r="P2491" s="102"/>
      <c r="Q2491" s="102"/>
      <c r="R2491" s="75"/>
      <c r="S2491" s="76"/>
      <c r="T2491" s="73"/>
      <c r="U2491" s="74"/>
      <c r="V2491" s="76"/>
      <c r="W2491" s="76"/>
    </row>
    <row r="2492" spans="2:23" x14ac:dyDescent="0.2">
      <c r="D2492" s="29"/>
      <c r="E2492" s="29"/>
      <c r="G2492" s="70"/>
      <c r="H2492" s="29"/>
      <c r="I2492" s="29"/>
      <c r="O2492" s="3"/>
      <c r="P2492" s="23"/>
      <c r="Q2492" s="23"/>
      <c r="R2492" s="29"/>
      <c r="S2492" s="29"/>
      <c r="T2492" s="29"/>
      <c r="U2492" s="70"/>
      <c r="V2492" s="29"/>
      <c r="W2492" s="29"/>
    </row>
    <row r="2493" spans="2:23" x14ac:dyDescent="0.2">
      <c r="D2493" s="29"/>
      <c r="E2493" s="29"/>
      <c r="G2493" s="70"/>
      <c r="H2493" s="29"/>
      <c r="I2493" s="29"/>
      <c r="O2493" s="3"/>
      <c r="P2493" s="23"/>
      <c r="Q2493" s="23"/>
      <c r="R2493" s="29"/>
      <c r="S2493" s="29"/>
      <c r="T2493" s="29"/>
      <c r="U2493" s="70"/>
      <c r="V2493" s="29"/>
      <c r="W2493" s="29"/>
    </row>
    <row r="2494" spans="2:23" x14ac:dyDescent="0.2">
      <c r="D2494" s="76"/>
      <c r="H2494" s="76"/>
      <c r="I2494" s="76"/>
      <c r="O2494" s="3"/>
      <c r="P2494" s="23"/>
      <c r="Q2494" s="23"/>
      <c r="R2494" s="76"/>
      <c r="S2494" s="76"/>
      <c r="T2494" s="29"/>
      <c r="U2494" s="71"/>
      <c r="V2494" s="76"/>
      <c r="W2494" s="76"/>
    </row>
    <row r="2495" spans="2:23" x14ac:dyDescent="0.2">
      <c r="D2495" s="29"/>
      <c r="E2495" s="29"/>
      <c r="H2495" s="29"/>
      <c r="I2495" s="29"/>
      <c r="O2495" s="3"/>
      <c r="P2495" s="23"/>
      <c r="Q2495" s="23"/>
      <c r="R2495" s="29"/>
      <c r="S2495" s="29"/>
      <c r="T2495" s="29"/>
      <c r="U2495" s="71"/>
      <c r="V2495" s="29"/>
      <c r="W2495" s="29"/>
    </row>
    <row r="2496" spans="2:23" x14ac:dyDescent="0.2">
      <c r="D2496" s="29"/>
      <c r="E2496" s="29"/>
      <c r="G2496" s="70"/>
      <c r="H2496" s="29"/>
      <c r="I2496" s="29"/>
      <c r="O2496" s="3"/>
      <c r="P2496" s="23"/>
      <c r="Q2496" s="23"/>
      <c r="R2496" s="29"/>
      <c r="S2496" s="29"/>
      <c r="T2496" s="29"/>
      <c r="U2496" s="70"/>
      <c r="V2496" s="29"/>
      <c r="W2496" s="29"/>
    </row>
    <row r="2497" spans="4:23" x14ac:dyDescent="0.2">
      <c r="D2497" s="29"/>
      <c r="E2497" s="29"/>
      <c r="G2497" s="70"/>
      <c r="H2497" s="29"/>
      <c r="I2497" s="29"/>
      <c r="O2497" s="3"/>
      <c r="P2497" s="23"/>
      <c r="Q2497" s="23"/>
      <c r="R2497" s="29"/>
      <c r="S2497" s="29"/>
      <c r="T2497" s="29"/>
      <c r="U2497" s="70"/>
      <c r="V2497" s="29"/>
      <c r="W2497" s="29"/>
    </row>
    <row r="2498" spans="4:23" x14ac:dyDescent="0.2">
      <c r="D2498" s="29"/>
      <c r="E2498" s="29"/>
      <c r="G2498" s="70"/>
      <c r="H2498" s="29"/>
      <c r="I2498" s="29"/>
      <c r="O2498" s="3"/>
      <c r="P2498" s="23"/>
      <c r="Q2498" s="23"/>
      <c r="R2498" s="29"/>
      <c r="S2498" s="29"/>
      <c r="T2498" s="29"/>
      <c r="U2498" s="70"/>
      <c r="V2498" s="29"/>
      <c r="W2498" s="29"/>
    </row>
    <row r="2499" spans="4:23" x14ac:dyDescent="0.2">
      <c r="D2499" s="29"/>
      <c r="E2499" s="29"/>
      <c r="G2499" s="70"/>
      <c r="H2499" s="29"/>
      <c r="I2499" s="29"/>
      <c r="O2499" s="3"/>
      <c r="P2499" s="23"/>
      <c r="Q2499" s="23"/>
      <c r="R2499" s="29"/>
      <c r="S2499" s="29"/>
      <c r="T2499" s="29"/>
      <c r="U2499" s="70"/>
      <c r="V2499" s="29"/>
      <c r="W2499" s="29"/>
    </row>
    <row r="2500" spans="4:23" x14ac:dyDescent="0.2">
      <c r="D2500" s="29"/>
      <c r="E2500" s="29"/>
      <c r="G2500" s="70"/>
      <c r="H2500" s="29"/>
      <c r="I2500" s="29"/>
      <c r="O2500" s="3"/>
      <c r="P2500" s="23"/>
      <c r="Q2500" s="23"/>
      <c r="R2500" s="29"/>
      <c r="S2500" s="29"/>
      <c r="T2500" s="29"/>
      <c r="U2500" s="70"/>
      <c r="V2500" s="29"/>
      <c r="W2500" s="29"/>
    </row>
    <row r="2501" spans="4:23" x14ac:dyDescent="0.2">
      <c r="D2501" s="29"/>
      <c r="E2501" s="29"/>
      <c r="G2501" s="70"/>
      <c r="H2501" s="29"/>
      <c r="I2501" s="29"/>
      <c r="O2501" s="3"/>
      <c r="P2501" s="23"/>
      <c r="Q2501" s="23"/>
      <c r="R2501" s="29"/>
      <c r="S2501" s="29"/>
      <c r="T2501" s="29"/>
      <c r="U2501" s="70"/>
      <c r="V2501" s="29"/>
      <c r="W2501" s="29"/>
    </row>
    <row r="2502" spans="4:23" x14ac:dyDescent="0.2">
      <c r="D2502" s="29"/>
      <c r="E2502" s="29"/>
      <c r="G2502" s="70"/>
      <c r="H2502" s="29"/>
      <c r="I2502" s="29"/>
      <c r="O2502" s="3"/>
      <c r="P2502" s="23"/>
      <c r="Q2502" s="23"/>
      <c r="R2502" s="29"/>
      <c r="S2502" s="29"/>
      <c r="T2502" s="29"/>
      <c r="U2502" s="70"/>
      <c r="V2502" s="29"/>
      <c r="W2502" s="29"/>
    </row>
    <row r="2503" spans="4:23" x14ac:dyDescent="0.2">
      <c r="D2503" s="75"/>
      <c r="G2503" s="70"/>
      <c r="H2503" s="29"/>
      <c r="I2503" s="29"/>
      <c r="O2503" s="3"/>
      <c r="P2503" s="23"/>
      <c r="Q2503" s="23"/>
      <c r="R2503" s="75"/>
      <c r="S2503" s="76"/>
      <c r="T2503" s="29"/>
      <c r="U2503" s="70"/>
      <c r="V2503" s="29"/>
      <c r="W2503" s="29"/>
    </row>
    <row r="2504" spans="4:23" x14ac:dyDescent="0.2">
      <c r="D2504" s="75"/>
      <c r="G2504" s="70"/>
      <c r="H2504" s="29"/>
      <c r="I2504" s="29"/>
      <c r="O2504" s="3"/>
      <c r="P2504" s="23"/>
      <c r="Q2504" s="23"/>
      <c r="R2504" s="75"/>
      <c r="S2504" s="76"/>
      <c r="T2504" s="29"/>
      <c r="U2504" s="70"/>
      <c r="V2504" s="29"/>
      <c r="W2504" s="29"/>
    </row>
    <row r="2505" spans="4:23" x14ac:dyDescent="0.2">
      <c r="D2505" s="29"/>
      <c r="E2505" s="29"/>
      <c r="G2505" s="70"/>
      <c r="H2505" s="29"/>
      <c r="I2505" s="29"/>
      <c r="O2505" s="3"/>
      <c r="P2505" s="23"/>
      <c r="Q2505" s="23"/>
      <c r="R2505" s="29"/>
      <c r="S2505" s="29"/>
      <c r="T2505" s="29"/>
      <c r="U2505" s="70"/>
      <c r="V2505" s="29"/>
      <c r="W2505" s="29"/>
    </row>
    <row r="2506" spans="4:23" x14ac:dyDescent="0.2">
      <c r="D2506" s="76"/>
      <c r="H2506" s="76"/>
      <c r="I2506" s="76"/>
      <c r="O2506" s="3"/>
      <c r="P2506" s="23"/>
      <c r="Q2506" s="23"/>
      <c r="R2506" s="76"/>
      <c r="S2506" s="76"/>
      <c r="T2506" s="29"/>
      <c r="U2506" s="71"/>
      <c r="V2506" s="76"/>
      <c r="W2506" s="76"/>
    </row>
    <row r="2507" spans="4:23" x14ac:dyDescent="0.2">
      <c r="D2507" s="29"/>
      <c r="E2507" s="29"/>
      <c r="G2507" s="70"/>
      <c r="H2507" s="29"/>
      <c r="I2507" s="29"/>
      <c r="O2507" s="3"/>
      <c r="P2507" s="23"/>
      <c r="Q2507" s="23"/>
      <c r="R2507" s="29"/>
      <c r="S2507" s="29"/>
      <c r="T2507" s="29"/>
      <c r="U2507" s="70"/>
      <c r="V2507" s="29"/>
      <c r="W2507" s="29"/>
    </row>
    <row r="2508" spans="4:23" x14ac:dyDescent="0.2">
      <c r="D2508" s="29"/>
      <c r="E2508" s="29"/>
      <c r="G2508" s="70"/>
      <c r="H2508" s="29"/>
      <c r="I2508" s="29"/>
      <c r="O2508" s="3"/>
      <c r="P2508" s="23"/>
      <c r="Q2508" s="23"/>
      <c r="R2508" s="29"/>
      <c r="S2508" s="29"/>
      <c r="T2508" s="29"/>
      <c r="U2508" s="70"/>
      <c r="V2508" s="29"/>
      <c r="W2508" s="29"/>
    </row>
    <row r="2509" spans="4:23" x14ac:dyDescent="0.2">
      <c r="D2509" s="29"/>
      <c r="E2509" s="29"/>
      <c r="G2509" s="70"/>
      <c r="H2509" s="29"/>
      <c r="I2509" s="29"/>
      <c r="O2509" s="3"/>
      <c r="P2509" s="23"/>
      <c r="Q2509" s="23"/>
      <c r="R2509" s="29"/>
      <c r="S2509" s="29"/>
      <c r="T2509" s="29"/>
      <c r="U2509" s="70"/>
      <c r="V2509" s="29"/>
      <c r="W2509" s="29"/>
    </row>
    <row r="2510" spans="4:23" x14ac:dyDescent="0.2">
      <c r="D2510" s="29"/>
      <c r="E2510" s="29"/>
      <c r="G2510" s="70"/>
      <c r="H2510" s="29"/>
      <c r="I2510" s="29"/>
      <c r="O2510" s="3"/>
      <c r="P2510" s="23"/>
      <c r="Q2510" s="23"/>
      <c r="R2510" s="29"/>
      <c r="S2510" s="29"/>
      <c r="T2510" s="29"/>
      <c r="U2510" s="70"/>
      <c r="V2510" s="29"/>
      <c r="W2510" s="29"/>
    </row>
    <row r="2511" spans="4:23" x14ac:dyDescent="0.2">
      <c r="D2511" s="75"/>
      <c r="F2511" s="73"/>
      <c r="G2511" s="74"/>
      <c r="H2511" s="76"/>
      <c r="I2511" s="76"/>
      <c r="O2511" s="3"/>
      <c r="P2511" s="23"/>
      <c r="Q2511" s="23"/>
      <c r="R2511" s="75"/>
      <c r="S2511" s="76"/>
      <c r="T2511" s="73"/>
      <c r="U2511" s="74"/>
      <c r="V2511" s="76"/>
      <c r="W2511" s="76"/>
    </row>
    <row r="2512" spans="4:23" x14ac:dyDescent="0.2">
      <c r="D2512" s="29"/>
      <c r="E2512" s="29"/>
      <c r="G2512" s="70"/>
      <c r="H2512" s="29"/>
      <c r="I2512" s="29"/>
      <c r="O2512" s="3"/>
      <c r="P2512" s="23"/>
      <c r="Q2512" s="23"/>
      <c r="R2512" s="29"/>
      <c r="S2512" s="29"/>
      <c r="T2512" s="29"/>
      <c r="U2512" s="70"/>
      <c r="V2512" s="29"/>
      <c r="W2512" s="29"/>
    </row>
    <row r="2513" spans="4:23" x14ac:dyDescent="0.2">
      <c r="D2513" s="29"/>
      <c r="E2513" s="29"/>
      <c r="G2513" s="70"/>
      <c r="H2513" s="29"/>
      <c r="I2513" s="29"/>
      <c r="O2513" s="3"/>
      <c r="P2513" s="23"/>
      <c r="Q2513" s="23"/>
      <c r="R2513" s="29"/>
      <c r="S2513" s="29"/>
      <c r="T2513" s="29"/>
      <c r="U2513" s="70"/>
      <c r="V2513" s="29"/>
      <c r="W2513" s="29"/>
    </row>
    <row r="2514" spans="4:23" x14ac:dyDescent="0.2">
      <c r="D2514" s="29"/>
      <c r="E2514" s="29"/>
      <c r="G2514" s="70"/>
      <c r="H2514" s="29"/>
      <c r="I2514" s="29"/>
      <c r="O2514" s="3"/>
      <c r="P2514" s="23"/>
      <c r="Q2514" s="23"/>
      <c r="R2514" s="29"/>
      <c r="S2514" s="29"/>
      <c r="T2514" s="29"/>
      <c r="U2514" s="70"/>
      <c r="V2514" s="29"/>
      <c r="W2514" s="29"/>
    </row>
    <row r="2515" spans="4:23" x14ac:dyDescent="0.2">
      <c r="D2515" s="29"/>
      <c r="E2515" s="29"/>
      <c r="G2515" s="70"/>
      <c r="H2515" s="29"/>
      <c r="I2515" s="29"/>
      <c r="O2515" s="3"/>
      <c r="P2515" s="23"/>
      <c r="Q2515" s="23"/>
      <c r="R2515" s="29"/>
      <c r="S2515" s="29"/>
      <c r="T2515" s="29"/>
      <c r="U2515" s="70"/>
      <c r="V2515" s="29"/>
      <c r="W2515" s="29"/>
    </row>
    <row r="2516" spans="4:23" x14ac:dyDescent="0.2">
      <c r="D2516" s="29"/>
      <c r="E2516" s="29"/>
      <c r="G2516" s="70"/>
      <c r="H2516" s="29"/>
      <c r="I2516" s="29"/>
      <c r="O2516" s="3"/>
      <c r="P2516" s="23"/>
      <c r="Q2516" s="23"/>
      <c r="R2516" s="29"/>
      <c r="S2516" s="29"/>
      <c r="T2516" s="29"/>
      <c r="U2516" s="70"/>
      <c r="V2516" s="29"/>
      <c r="W2516" s="29"/>
    </row>
    <row r="2517" spans="4:23" x14ac:dyDescent="0.2">
      <c r="D2517" s="29"/>
      <c r="E2517" s="29"/>
      <c r="G2517" s="70"/>
      <c r="H2517" s="29"/>
      <c r="I2517" s="29"/>
      <c r="O2517" s="3"/>
      <c r="P2517" s="23"/>
      <c r="Q2517" s="23"/>
      <c r="R2517" s="29"/>
      <c r="S2517" s="29"/>
      <c r="T2517" s="29"/>
      <c r="U2517" s="70"/>
      <c r="V2517" s="29"/>
      <c r="W2517" s="29"/>
    </row>
    <row r="2518" spans="4:23" x14ac:dyDescent="0.2">
      <c r="D2518" s="29"/>
      <c r="E2518" s="29"/>
      <c r="G2518" s="70"/>
      <c r="H2518" s="29"/>
      <c r="I2518" s="29"/>
      <c r="O2518" s="3"/>
      <c r="P2518" s="23"/>
      <c r="Q2518" s="23"/>
      <c r="R2518" s="29"/>
      <c r="S2518" s="29"/>
      <c r="T2518" s="29"/>
      <c r="U2518" s="70"/>
      <c r="V2518" s="29"/>
      <c r="W2518" s="29"/>
    </row>
    <row r="2519" spans="4:23" x14ac:dyDescent="0.2">
      <c r="D2519" s="29"/>
      <c r="E2519" s="29"/>
      <c r="G2519" s="70"/>
      <c r="H2519" s="29"/>
      <c r="I2519" s="29"/>
      <c r="O2519" s="3"/>
      <c r="P2519" s="23"/>
      <c r="Q2519" s="23"/>
      <c r="R2519" s="29"/>
      <c r="S2519" s="29"/>
      <c r="T2519" s="29"/>
      <c r="U2519" s="70"/>
      <c r="V2519" s="29"/>
      <c r="W2519" s="29"/>
    </row>
    <row r="2520" spans="4:23" x14ac:dyDescent="0.2">
      <c r="D2520" s="29"/>
      <c r="E2520" s="29"/>
      <c r="G2520" s="70"/>
      <c r="H2520" s="29"/>
      <c r="I2520" s="29"/>
      <c r="O2520" s="3"/>
      <c r="P2520" s="23"/>
      <c r="Q2520" s="23"/>
      <c r="R2520" s="29"/>
      <c r="S2520" s="29"/>
      <c r="T2520" s="29"/>
      <c r="U2520" s="70"/>
      <c r="V2520" s="29"/>
      <c r="W2520" s="29"/>
    </row>
    <row r="2521" spans="4:23" x14ac:dyDescent="0.2">
      <c r="D2521" s="29"/>
      <c r="E2521" s="29"/>
      <c r="G2521" s="70"/>
      <c r="H2521" s="29"/>
      <c r="I2521" s="29"/>
      <c r="O2521" s="3"/>
      <c r="P2521" s="23"/>
      <c r="Q2521" s="23"/>
      <c r="R2521" s="29"/>
      <c r="S2521" s="29"/>
      <c r="T2521" s="29"/>
      <c r="U2521" s="70"/>
      <c r="V2521" s="29"/>
      <c r="W2521" s="29"/>
    </row>
    <row r="2522" spans="4:23" x14ac:dyDescent="0.2">
      <c r="D2522" s="75"/>
      <c r="G2522" s="70"/>
      <c r="H2522" s="29"/>
      <c r="I2522" s="29"/>
      <c r="O2522" s="3"/>
      <c r="P2522" s="23"/>
      <c r="Q2522" s="23"/>
      <c r="R2522" s="75"/>
      <c r="S2522" s="76"/>
      <c r="T2522" s="29"/>
      <c r="U2522" s="70"/>
      <c r="V2522" s="29"/>
      <c r="W2522" s="29"/>
    </row>
    <row r="2523" spans="4:23" x14ac:dyDescent="0.2">
      <c r="D2523" s="29"/>
      <c r="E2523" s="29"/>
      <c r="H2523" s="29"/>
      <c r="I2523" s="29"/>
      <c r="O2523" s="3"/>
      <c r="P2523" s="23"/>
      <c r="Q2523" s="23"/>
      <c r="R2523" s="29"/>
      <c r="S2523" s="29"/>
      <c r="T2523" s="29"/>
      <c r="U2523" s="71"/>
      <c r="V2523" s="29"/>
      <c r="W2523" s="29"/>
    </row>
    <row r="2524" spans="4:23" x14ac:dyDescent="0.2">
      <c r="D2524" s="75"/>
      <c r="F2524" s="73"/>
      <c r="G2524" s="74"/>
      <c r="H2524" s="29"/>
      <c r="I2524" s="76"/>
      <c r="O2524" s="3"/>
      <c r="P2524" s="23"/>
      <c r="Q2524" s="23"/>
      <c r="R2524" s="75"/>
      <c r="S2524" s="76"/>
      <c r="T2524" s="73"/>
      <c r="U2524" s="74"/>
      <c r="V2524" s="29"/>
      <c r="W2524" s="76"/>
    </row>
    <row r="2525" spans="4:23" x14ac:dyDescent="0.2">
      <c r="D2525" s="29"/>
      <c r="E2525" s="29"/>
      <c r="H2525" s="29"/>
      <c r="I2525" s="29"/>
      <c r="O2525" s="3"/>
      <c r="P2525" s="23"/>
      <c r="Q2525" s="23"/>
      <c r="R2525" s="29"/>
      <c r="S2525" s="29"/>
      <c r="T2525" s="29"/>
      <c r="U2525" s="71"/>
      <c r="V2525" s="29"/>
      <c r="W2525" s="29"/>
    </row>
    <row r="2526" spans="4:23" x14ac:dyDescent="0.2">
      <c r="D2526" s="29"/>
      <c r="E2526" s="29"/>
      <c r="H2526" s="29"/>
      <c r="I2526" s="29"/>
      <c r="O2526" s="3"/>
      <c r="P2526" s="23"/>
      <c r="Q2526" s="23"/>
      <c r="R2526" s="29"/>
      <c r="S2526" s="29"/>
      <c r="T2526" s="29"/>
      <c r="U2526" s="71"/>
      <c r="V2526" s="29"/>
      <c r="W2526" s="29"/>
    </row>
    <row r="2527" spans="4:23" x14ac:dyDescent="0.2">
      <c r="D2527" s="29"/>
      <c r="E2527" s="29"/>
      <c r="G2527" s="70"/>
      <c r="H2527" s="29"/>
      <c r="I2527" s="29"/>
      <c r="O2527" s="3"/>
      <c r="P2527" s="23"/>
      <c r="Q2527" s="23"/>
      <c r="R2527" s="29"/>
      <c r="S2527" s="29"/>
      <c r="T2527" s="29"/>
      <c r="U2527" s="70"/>
      <c r="V2527" s="29"/>
      <c r="W2527" s="29"/>
    </row>
    <row r="2528" spans="4:23" x14ac:dyDescent="0.2">
      <c r="D2528" s="76"/>
      <c r="G2528" s="70"/>
      <c r="H2528" s="76"/>
      <c r="I2528" s="76"/>
      <c r="O2528" s="3"/>
      <c r="P2528" s="23"/>
      <c r="Q2528" s="23"/>
      <c r="R2528" s="76"/>
      <c r="S2528" s="76"/>
      <c r="T2528" s="29"/>
      <c r="U2528" s="70"/>
      <c r="V2528" s="76"/>
      <c r="W2528" s="76"/>
    </row>
    <row r="2529" spans="4:23" x14ac:dyDescent="0.2">
      <c r="D2529" s="29"/>
      <c r="E2529" s="29"/>
      <c r="G2529" s="70"/>
      <c r="H2529" s="29"/>
      <c r="I2529" s="29"/>
      <c r="O2529" s="3"/>
      <c r="P2529" s="23"/>
      <c r="Q2529" s="23"/>
      <c r="R2529" s="29"/>
      <c r="S2529" s="29"/>
      <c r="T2529" s="29"/>
      <c r="U2529" s="70"/>
      <c r="V2529" s="29"/>
      <c r="W2529" s="29"/>
    </row>
    <row r="2530" spans="4:23" x14ac:dyDescent="0.2">
      <c r="D2530" s="29"/>
      <c r="E2530" s="29"/>
      <c r="G2530" s="70"/>
      <c r="H2530" s="29"/>
      <c r="I2530" s="29"/>
      <c r="O2530" s="3"/>
      <c r="P2530" s="23"/>
      <c r="Q2530" s="23"/>
      <c r="R2530" s="29"/>
      <c r="S2530" s="29"/>
      <c r="T2530" s="29"/>
      <c r="U2530" s="70"/>
      <c r="V2530" s="29"/>
      <c r="W2530" s="29"/>
    </row>
    <row r="2531" spans="4:23" x14ac:dyDescent="0.2">
      <c r="D2531" s="29"/>
      <c r="E2531" s="29"/>
      <c r="G2531" s="70"/>
      <c r="H2531" s="29"/>
      <c r="I2531" s="29"/>
      <c r="O2531" s="3"/>
      <c r="P2531" s="23"/>
      <c r="Q2531" s="23"/>
      <c r="R2531" s="29"/>
      <c r="S2531" s="29"/>
      <c r="T2531" s="29"/>
      <c r="U2531" s="70"/>
      <c r="V2531" s="29"/>
      <c r="W2531" s="29"/>
    </row>
    <row r="2532" spans="4:23" x14ac:dyDescent="0.2">
      <c r="D2532" s="29"/>
      <c r="E2532" s="29"/>
      <c r="G2532" s="70"/>
      <c r="H2532" s="29"/>
      <c r="I2532" s="29"/>
      <c r="O2532" s="3"/>
      <c r="P2532" s="23"/>
      <c r="Q2532" s="23"/>
      <c r="R2532" s="29"/>
      <c r="S2532" s="29"/>
      <c r="T2532" s="29"/>
      <c r="U2532" s="70"/>
      <c r="V2532" s="29"/>
      <c r="W2532" s="29"/>
    </row>
    <row r="2533" spans="4:23" x14ac:dyDescent="0.2">
      <c r="D2533" s="75"/>
      <c r="F2533" s="73"/>
      <c r="G2533" s="74"/>
      <c r="H2533" s="76"/>
      <c r="I2533" s="76"/>
      <c r="O2533" s="3"/>
      <c r="P2533" s="23"/>
      <c r="Q2533" s="23"/>
      <c r="R2533" s="75"/>
      <c r="S2533" s="76"/>
      <c r="T2533" s="73"/>
      <c r="U2533" s="74"/>
      <c r="V2533" s="76"/>
      <c r="W2533" s="76"/>
    </row>
    <row r="2534" spans="4:23" x14ac:dyDescent="0.2">
      <c r="D2534" s="75"/>
      <c r="G2534" s="70"/>
      <c r="H2534" s="76"/>
      <c r="I2534" s="76"/>
      <c r="O2534" s="3"/>
      <c r="P2534" s="23"/>
      <c r="Q2534" s="23"/>
      <c r="R2534" s="75"/>
      <c r="S2534" s="76"/>
      <c r="T2534" s="29"/>
      <c r="U2534" s="70"/>
      <c r="V2534" s="76"/>
      <c r="W2534" s="76"/>
    </row>
    <row r="2535" spans="4:23" x14ac:dyDescent="0.2">
      <c r="D2535" s="29"/>
      <c r="E2535" s="29"/>
      <c r="H2535" s="29"/>
      <c r="I2535" s="29"/>
      <c r="O2535" s="3"/>
      <c r="P2535" s="23"/>
      <c r="Q2535" s="23"/>
      <c r="R2535" s="29"/>
      <c r="S2535" s="29"/>
      <c r="T2535" s="29"/>
      <c r="U2535" s="71"/>
      <c r="V2535" s="29"/>
      <c r="W2535" s="29"/>
    </row>
    <row r="2536" spans="4:23" x14ac:dyDescent="0.2">
      <c r="D2536" s="75"/>
      <c r="G2536" s="70"/>
      <c r="H2536" s="76"/>
      <c r="I2536" s="76"/>
      <c r="O2536" s="3"/>
      <c r="P2536" s="23"/>
      <c r="Q2536" s="23"/>
      <c r="R2536" s="75"/>
      <c r="S2536" s="76"/>
      <c r="T2536" s="29"/>
      <c r="U2536" s="70"/>
      <c r="V2536" s="76"/>
      <c r="W2536" s="76"/>
    </row>
    <row r="2537" spans="4:23" x14ac:dyDescent="0.2">
      <c r="D2537" s="75"/>
      <c r="G2537" s="70"/>
      <c r="H2537" s="76"/>
      <c r="I2537" s="76"/>
      <c r="O2537" s="3"/>
      <c r="P2537" s="23"/>
      <c r="Q2537" s="23"/>
      <c r="R2537" s="75"/>
      <c r="S2537" s="76"/>
      <c r="T2537" s="29"/>
      <c r="U2537" s="70"/>
      <c r="V2537" s="76"/>
      <c r="W2537" s="76"/>
    </row>
    <row r="2538" spans="4:23" x14ac:dyDescent="0.2">
      <c r="D2538" s="29"/>
      <c r="E2538" s="29"/>
      <c r="G2538" s="70"/>
      <c r="H2538" s="29"/>
      <c r="I2538" s="29"/>
      <c r="O2538" s="3"/>
      <c r="P2538" s="23"/>
      <c r="Q2538" s="23"/>
      <c r="R2538" s="29"/>
      <c r="S2538" s="29"/>
      <c r="T2538" s="29"/>
      <c r="U2538" s="70"/>
      <c r="V2538" s="29"/>
      <c r="W2538" s="29"/>
    </row>
    <row r="2539" spans="4:23" x14ac:dyDescent="0.2">
      <c r="D2539" s="29"/>
      <c r="E2539" s="29"/>
      <c r="G2539" s="70"/>
      <c r="H2539" s="29"/>
      <c r="I2539" s="29"/>
      <c r="O2539" s="3"/>
      <c r="P2539" s="23"/>
      <c r="Q2539" s="23"/>
      <c r="R2539" s="29"/>
      <c r="S2539" s="29"/>
      <c r="T2539" s="29"/>
      <c r="U2539" s="70"/>
      <c r="V2539" s="29"/>
      <c r="W2539" s="29"/>
    </row>
    <row r="2540" spans="4:23" x14ac:dyDescent="0.2">
      <c r="D2540" s="29"/>
      <c r="E2540" s="29"/>
      <c r="G2540" s="70"/>
      <c r="H2540" s="29"/>
      <c r="I2540" s="29"/>
      <c r="O2540" s="3"/>
      <c r="P2540" s="23"/>
      <c r="Q2540" s="23"/>
      <c r="R2540" s="29"/>
      <c r="S2540" s="29"/>
      <c r="T2540" s="29"/>
      <c r="U2540" s="70"/>
      <c r="V2540" s="29"/>
      <c r="W2540" s="29"/>
    </row>
    <row r="2541" spans="4:23" x14ac:dyDescent="0.2">
      <c r="D2541" s="29"/>
      <c r="E2541" s="29"/>
      <c r="G2541" s="70"/>
      <c r="H2541" s="29"/>
      <c r="I2541" s="29"/>
      <c r="O2541" s="3"/>
      <c r="P2541" s="23"/>
      <c r="Q2541" s="23"/>
      <c r="R2541" s="29"/>
      <c r="S2541" s="29"/>
      <c r="T2541" s="29"/>
      <c r="U2541" s="70"/>
      <c r="V2541" s="29"/>
      <c r="W2541" s="29"/>
    </row>
    <row r="2542" spans="4:23" x14ac:dyDescent="0.2">
      <c r="D2542" s="75"/>
      <c r="G2542" s="70"/>
      <c r="H2542" s="76"/>
      <c r="I2542" s="76"/>
      <c r="O2542" s="3"/>
      <c r="P2542" s="23"/>
      <c r="Q2542" s="23"/>
      <c r="R2542" s="75"/>
      <c r="S2542" s="76"/>
      <c r="T2542" s="29"/>
      <c r="U2542" s="70"/>
      <c r="V2542" s="76"/>
      <c r="W2542" s="76"/>
    </row>
    <row r="2543" spans="4:23" x14ac:dyDescent="0.2">
      <c r="D2543" s="29"/>
      <c r="E2543" s="29"/>
      <c r="G2543" s="70"/>
      <c r="H2543" s="29"/>
      <c r="I2543" s="29"/>
      <c r="O2543" s="3"/>
      <c r="P2543" s="23"/>
      <c r="Q2543" s="23"/>
      <c r="R2543" s="29"/>
      <c r="S2543" s="29"/>
      <c r="T2543" s="29"/>
      <c r="U2543" s="70"/>
      <c r="V2543" s="29"/>
      <c r="W2543" s="29"/>
    </row>
    <row r="2544" spans="4:23" x14ac:dyDescent="0.2">
      <c r="D2544" s="29"/>
      <c r="E2544" s="29"/>
      <c r="G2544" s="70"/>
      <c r="H2544" s="29"/>
      <c r="I2544" s="29"/>
      <c r="O2544" s="3"/>
      <c r="P2544" s="23"/>
      <c r="Q2544" s="23"/>
      <c r="R2544" s="29"/>
      <c r="S2544" s="29"/>
      <c r="T2544" s="29"/>
      <c r="U2544" s="70"/>
      <c r="V2544" s="29"/>
      <c r="W2544" s="29"/>
    </row>
    <row r="2545" spans="2:23" x14ac:dyDescent="0.2">
      <c r="D2545" s="29"/>
      <c r="E2545" s="29"/>
      <c r="G2545" s="70"/>
      <c r="H2545" s="29"/>
      <c r="I2545" s="29"/>
      <c r="O2545" s="3"/>
      <c r="P2545" s="23"/>
      <c r="Q2545" s="23"/>
      <c r="R2545" s="29"/>
      <c r="S2545" s="29"/>
      <c r="T2545" s="29"/>
      <c r="U2545" s="70"/>
      <c r="V2545" s="29"/>
      <c r="W2545" s="29"/>
    </row>
    <row r="2546" spans="2:23" x14ac:dyDescent="0.2">
      <c r="D2546" s="29"/>
      <c r="E2546" s="29"/>
      <c r="G2546" s="70"/>
      <c r="H2546" s="29"/>
      <c r="I2546" s="29"/>
      <c r="O2546" s="3"/>
      <c r="P2546" s="23"/>
      <c r="Q2546" s="23"/>
      <c r="R2546" s="29"/>
      <c r="S2546" s="29"/>
      <c r="T2546" s="29"/>
      <c r="U2546" s="70"/>
      <c r="V2546" s="29"/>
      <c r="W2546" s="29"/>
    </row>
    <row r="2547" spans="2:23" x14ac:dyDescent="0.2">
      <c r="D2547" s="29"/>
      <c r="E2547" s="29"/>
      <c r="G2547" s="70"/>
      <c r="H2547" s="29"/>
      <c r="I2547" s="29"/>
      <c r="O2547" s="3"/>
      <c r="P2547" s="23"/>
      <c r="Q2547" s="23"/>
      <c r="R2547" s="29"/>
      <c r="S2547" s="29"/>
      <c r="T2547" s="29"/>
      <c r="U2547" s="70"/>
      <c r="V2547" s="29"/>
      <c r="W2547" s="29"/>
    </row>
    <row r="2548" spans="2:23" x14ac:dyDescent="0.2">
      <c r="B2548" s="102"/>
      <c r="C2548" s="102"/>
      <c r="D2548" s="75"/>
      <c r="F2548" s="73"/>
      <c r="G2548" s="74"/>
      <c r="H2548" s="76"/>
      <c r="I2548" s="76"/>
      <c r="O2548" s="3"/>
      <c r="P2548" s="102"/>
      <c r="Q2548" s="102"/>
      <c r="R2548" s="75"/>
      <c r="S2548" s="76"/>
      <c r="T2548" s="73"/>
      <c r="U2548" s="74"/>
      <c r="V2548" s="76"/>
      <c r="W2548" s="76"/>
    </row>
    <row r="2549" spans="2:23" x14ac:dyDescent="0.2">
      <c r="D2549" s="29"/>
      <c r="E2549" s="29"/>
      <c r="G2549" s="70"/>
      <c r="H2549" s="29"/>
      <c r="I2549" s="29"/>
      <c r="O2549" s="3"/>
      <c r="P2549" s="23"/>
      <c r="Q2549" s="23"/>
      <c r="R2549" s="29"/>
      <c r="S2549" s="29"/>
      <c r="T2549" s="29"/>
      <c r="U2549" s="70"/>
      <c r="V2549" s="29"/>
      <c r="W2549" s="29"/>
    </row>
    <row r="2550" spans="2:23" x14ac:dyDescent="0.2">
      <c r="D2550" s="29"/>
      <c r="E2550" s="29"/>
      <c r="G2550" s="70"/>
      <c r="H2550" s="29"/>
      <c r="I2550" s="29"/>
      <c r="O2550" s="3"/>
      <c r="P2550" s="23"/>
      <c r="Q2550" s="23"/>
      <c r="R2550" s="29"/>
      <c r="S2550" s="29"/>
      <c r="T2550" s="29"/>
      <c r="U2550" s="70"/>
      <c r="V2550" s="29"/>
      <c r="W2550" s="29"/>
    </row>
    <row r="2551" spans="2:23" x14ac:dyDescent="0.2">
      <c r="B2551" s="102"/>
      <c r="C2551" s="102"/>
      <c r="D2551" s="75"/>
      <c r="F2551" s="73"/>
      <c r="G2551" s="74"/>
      <c r="H2551" s="76"/>
      <c r="I2551" s="76"/>
      <c r="O2551" s="3"/>
      <c r="P2551" s="102"/>
      <c r="Q2551" s="102"/>
      <c r="R2551" s="75"/>
      <c r="S2551" s="76"/>
      <c r="T2551" s="73"/>
      <c r="U2551" s="74"/>
      <c r="V2551" s="76"/>
      <c r="W2551" s="76"/>
    </row>
    <row r="2552" spans="2:23" x14ac:dyDescent="0.2">
      <c r="D2552" s="29"/>
      <c r="E2552" s="29"/>
      <c r="G2552" s="70"/>
      <c r="H2552" s="29"/>
      <c r="I2552" s="29"/>
      <c r="O2552" s="3"/>
      <c r="P2552" s="23"/>
      <c r="Q2552" s="23"/>
      <c r="R2552" s="29"/>
      <c r="S2552" s="29"/>
      <c r="T2552" s="29"/>
      <c r="U2552" s="70"/>
      <c r="V2552" s="29"/>
      <c r="W2552" s="29"/>
    </row>
    <row r="2553" spans="2:23" x14ac:dyDescent="0.2">
      <c r="D2553" s="29"/>
      <c r="E2553" s="29"/>
      <c r="G2553" s="70"/>
      <c r="H2553" s="29"/>
      <c r="I2553" s="29"/>
      <c r="O2553" s="3"/>
      <c r="P2553" s="23"/>
      <c r="Q2553" s="23"/>
      <c r="R2553" s="29"/>
      <c r="S2553" s="29"/>
      <c r="T2553" s="29"/>
      <c r="U2553" s="70"/>
      <c r="V2553" s="29"/>
      <c r="W2553" s="29"/>
    </row>
    <row r="2554" spans="2:23" x14ac:dyDescent="0.2">
      <c r="D2554" s="29"/>
      <c r="E2554" s="29"/>
      <c r="G2554" s="70"/>
      <c r="H2554" s="29"/>
      <c r="I2554" s="29"/>
      <c r="O2554" s="3"/>
      <c r="P2554" s="23"/>
      <c r="Q2554" s="23"/>
      <c r="R2554" s="29"/>
      <c r="S2554" s="29"/>
      <c r="T2554" s="29"/>
      <c r="U2554" s="70"/>
      <c r="V2554" s="29"/>
      <c r="W2554" s="29"/>
    </row>
    <row r="2555" spans="2:23" x14ac:dyDescent="0.2">
      <c r="B2555" s="102"/>
      <c r="C2555" s="102"/>
      <c r="D2555" s="75"/>
      <c r="G2555" s="70"/>
      <c r="H2555" s="29"/>
      <c r="I2555" s="76"/>
      <c r="O2555" s="3"/>
      <c r="P2555" s="102"/>
      <c r="Q2555" s="102"/>
      <c r="R2555" s="75"/>
      <c r="S2555" s="76"/>
      <c r="T2555" s="29"/>
      <c r="U2555" s="70"/>
      <c r="V2555" s="29"/>
      <c r="W2555" s="76"/>
    </row>
    <row r="2556" spans="2:23" x14ac:dyDescent="0.2">
      <c r="B2556" s="102"/>
      <c r="C2556" s="102"/>
      <c r="D2556" s="75"/>
      <c r="G2556" s="70"/>
      <c r="H2556" s="29"/>
      <c r="I2556" s="76"/>
      <c r="O2556" s="3"/>
      <c r="P2556" s="102"/>
      <c r="Q2556" s="102"/>
      <c r="R2556" s="75"/>
      <c r="S2556" s="76"/>
      <c r="T2556" s="29"/>
      <c r="U2556" s="70"/>
      <c r="V2556" s="29"/>
      <c r="W2556" s="76"/>
    </row>
    <row r="2557" spans="2:23" x14ac:dyDescent="0.2">
      <c r="D2557" s="29"/>
      <c r="E2557" s="29"/>
      <c r="G2557" s="70"/>
      <c r="H2557" s="29"/>
      <c r="I2557" s="29"/>
      <c r="O2557" s="3"/>
      <c r="P2557" s="23"/>
      <c r="Q2557" s="23"/>
      <c r="R2557" s="29"/>
      <c r="S2557" s="29"/>
      <c r="T2557" s="29"/>
      <c r="U2557" s="70"/>
      <c r="V2557" s="29"/>
      <c r="W2557" s="29"/>
    </row>
    <row r="2558" spans="2:23" x14ac:dyDescent="0.2">
      <c r="D2558" s="29"/>
      <c r="E2558" s="29"/>
      <c r="G2558" s="70"/>
      <c r="H2558" s="29"/>
      <c r="I2558" s="29"/>
      <c r="O2558" s="3"/>
      <c r="P2558" s="23"/>
      <c r="Q2558" s="23"/>
      <c r="R2558" s="29"/>
      <c r="S2558" s="29"/>
      <c r="T2558" s="29"/>
      <c r="U2558" s="70"/>
      <c r="V2558" s="29"/>
      <c r="W2558" s="29"/>
    </row>
    <row r="2559" spans="2:23" x14ac:dyDescent="0.2">
      <c r="D2559" s="29"/>
      <c r="E2559" s="29"/>
      <c r="G2559" s="70"/>
      <c r="H2559" s="29"/>
      <c r="I2559" s="29"/>
      <c r="O2559" s="3"/>
      <c r="P2559" s="23"/>
      <c r="Q2559" s="23"/>
      <c r="R2559" s="29"/>
      <c r="S2559" s="29"/>
      <c r="T2559" s="29"/>
      <c r="U2559" s="70"/>
      <c r="V2559" s="29"/>
      <c r="W2559" s="29"/>
    </row>
    <row r="2560" spans="2:23" x14ac:dyDescent="0.2">
      <c r="D2560" s="29"/>
      <c r="E2560" s="29"/>
      <c r="G2560" s="70"/>
      <c r="H2560" s="29"/>
      <c r="I2560" s="29"/>
      <c r="O2560" s="3"/>
      <c r="P2560" s="23"/>
      <c r="Q2560" s="23"/>
      <c r="R2560" s="29"/>
      <c r="S2560" s="29"/>
      <c r="T2560" s="29"/>
      <c r="U2560" s="70"/>
      <c r="V2560" s="29"/>
      <c r="W2560" s="29"/>
    </row>
    <row r="2561" spans="2:23" x14ac:dyDescent="0.2">
      <c r="D2561" s="29"/>
      <c r="E2561" s="29"/>
      <c r="G2561" s="70"/>
      <c r="H2561" s="29"/>
      <c r="I2561" s="29"/>
      <c r="O2561" s="3"/>
      <c r="P2561" s="23"/>
      <c r="Q2561" s="23"/>
      <c r="R2561" s="29"/>
      <c r="S2561" s="29"/>
      <c r="T2561" s="29"/>
      <c r="U2561" s="70"/>
      <c r="V2561" s="29"/>
      <c r="W2561" s="29"/>
    </row>
    <row r="2562" spans="2:23" x14ac:dyDescent="0.2">
      <c r="D2562" s="29"/>
      <c r="E2562" s="29"/>
      <c r="G2562" s="70"/>
      <c r="H2562" s="29"/>
      <c r="I2562" s="29"/>
      <c r="O2562" s="3"/>
      <c r="P2562" s="23"/>
      <c r="Q2562" s="23"/>
      <c r="R2562" s="29"/>
      <c r="S2562" s="29"/>
      <c r="T2562" s="29"/>
      <c r="U2562" s="70"/>
      <c r="V2562" s="29"/>
      <c r="W2562" s="29"/>
    </row>
    <row r="2563" spans="2:23" x14ac:dyDescent="0.2">
      <c r="B2563" s="102"/>
      <c r="C2563" s="102"/>
      <c r="D2563" s="75"/>
      <c r="F2563" s="73"/>
      <c r="G2563" s="74"/>
      <c r="H2563" s="29"/>
      <c r="I2563" s="76"/>
      <c r="O2563" s="3"/>
      <c r="P2563" s="102"/>
      <c r="Q2563" s="102"/>
      <c r="R2563" s="75"/>
      <c r="S2563" s="76"/>
      <c r="T2563" s="73"/>
      <c r="U2563" s="74"/>
      <c r="V2563" s="29"/>
      <c r="W2563" s="76"/>
    </row>
    <row r="2564" spans="2:23" x14ac:dyDescent="0.2">
      <c r="D2564" s="29"/>
      <c r="E2564" s="29"/>
      <c r="G2564" s="70"/>
      <c r="H2564" s="29"/>
      <c r="I2564" s="29"/>
      <c r="O2564" s="3"/>
      <c r="P2564" s="23"/>
      <c r="Q2564" s="23"/>
      <c r="R2564" s="29"/>
      <c r="S2564" s="29"/>
      <c r="T2564" s="29"/>
      <c r="U2564" s="70"/>
      <c r="V2564" s="29"/>
      <c r="W2564" s="29"/>
    </row>
    <row r="2565" spans="2:23" x14ac:dyDescent="0.2">
      <c r="D2565" s="29"/>
      <c r="E2565" s="29"/>
      <c r="G2565" s="70"/>
      <c r="H2565" s="29"/>
      <c r="I2565" s="29"/>
      <c r="O2565" s="3"/>
      <c r="P2565" s="23"/>
      <c r="Q2565" s="23"/>
      <c r="R2565" s="29"/>
      <c r="S2565" s="29"/>
      <c r="T2565" s="29"/>
      <c r="U2565" s="70"/>
      <c r="V2565" s="29"/>
      <c r="W2565" s="29"/>
    </row>
    <row r="2566" spans="2:23" x14ac:dyDescent="0.2">
      <c r="B2566" s="102"/>
      <c r="C2566" s="102"/>
      <c r="D2566" s="75"/>
      <c r="F2566" s="73"/>
      <c r="G2566" s="74"/>
      <c r="H2566" s="76"/>
      <c r="I2566" s="76"/>
      <c r="O2566" s="3"/>
      <c r="P2566" s="102"/>
      <c r="Q2566" s="102"/>
      <c r="R2566" s="75"/>
      <c r="S2566" s="76"/>
      <c r="T2566" s="73"/>
      <c r="U2566" s="74"/>
      <c r="V2566" s="76"/>
      <c r="W2566" s="76"/>
    </row>
    <row r="2567" spans="2:23" x14ac:dyDescent="0.2">
      <c r="D2567" s="29"/>
      <c r="E2567" s="29"/>
      <c r="G2567" s="70"/>
      <c r="H2567" s="29"/>
      <c r="I2567" s="29"/>
      <c r="O2567" s="3"/>
      <c r="P2567" s="23"/>
      <c r="Q2567" s="23"/>
      <c r="R2567" s="29"/>
      <c r="S2567" s="29"/>
      <c r="T2567" s="29"/>
      <c r="U2567" s="70"/>
      <c r="V2567" s="29"/>
      <c r="W2567" s="29"/>
    </row>
    <row r="2568" spans="2:23" x14ac:dyDescent="0.2">
      <c r="D2568" s="29"/>
      <c r="E2568" s="29"/>
      <c r="H2568" s="29"/>
      <c r="I2568" s="29"/>
      <c r="O2568" s="3"/>
      <c r="P2568" s="23"/>
      <c r="Q2568" s="23"/>
      <c r="R2568" s="29"/>
      <c r="S2568" s="29"/>
      <c r="T2568" s="29"/>
      <c r="U2568" s="71"/>
      <c r="V2568" s="29"/>
      <c r="W2568" s="29"/>
    </row>
    <row r="2569" spans="2:23" x14ac:dyDescent="0.2">
      <c r="D2569" s="29"/>
      <c r="E2569" s="29"/>
      <c r="G2569" s="70"/>
      <c r="H2569" s="29"/>
      <c r="I2569" s="29"/>
      <c r="O2569" s="3"/>
      <c r="P2569" s="23"/>
      <c r="Q2569" s="23"/>
      <c r="R2569" s="29"/>
      <c r="S2569" s="29"/>
      <c r="T2569" s="29"/>
      <c r="U2569" s="70"/>
      <c r="V2569" s="29"/>
      <c r="W2569" s="29"/>
    </row>
    <row r="2570" spans="2:23" x14ac:dyDescent="0.2">
      <c r="D2570" s="29"/>
      <c r="E2570" s="29"/>
      <c r="G2570" s="70"/>
      <c r="H2570" s="29"/>
      <c r="I2570" s="29"/>
      <c r="O2570" s="3"/>
      <c r="P2570" s="23"/>
      <c r="Q2570" s="23"/>
      <c r="R2570" s="29"/>
      <c r="S2570" s="29"/>
      <c r="T2570" s="29"/>
      <c r="U2570" s="70"/>
      <c r="V2570" s="29"/>
      <c r="W2570" s="29"/>
    </row>
    <row r="2571" spans="2:23" x14ac:dyDescent="0.2">
      <c r="D2571" s="29"/>
      <c r="E2571" s="29"/>
      <c r="G2571" s="70"/>
      <c r="H2571" s="29"/>
      <c r="I2571" s="29"/>
      <c r="O2571" s="3"/>
      <c r="P2571" s="23"/>
      <c r="Q2571" s="23"/>
      <c r="R2571" s="29"/>
      <c r="S2571" s="29"/>
      <c r="T2571" s="29"/>
      <c r="U2571" s="70"/>
      <c r="V2571" s="29"/>
      <c r="W2571" s="29"/>
    </row>
    <row r="2572" spans="2:23" x14ac:dyDescent="0.2">
      <c r="D2572" s="29"/>
      <c r="E2572" s="29"/>
      <c r="G2572" s="70"/>
      <c r="H2572" s="29"/>
      <c r="I2572" s="29"/>
      <c r="O2572" s="3"/>
      <c r="P2572" s="23"/>
      <c r="Q2572" s="23"/>
      <c r="R2572" s="29"/>
      <c r="S2572" s="29"/>
      <c r="T2572" s="29"/>
      <c r="U2572" s="70"/>
      <c r="V2572" s="29"/>
      <c r="W2572" s="29"/>
    </row>
    <row r="2573" spans="2:23" x14ac:dyDescent="0.2">
      <c r="D2573" s="29"/>
      <c r="E2573" s="29"/>
      <c r="G2573" s="70"/>
      <c r="H2573" s="29"/>
      <c r="I2573" s="29"/>
      <c r="O2573" s="3"/>
      <c r="P2573" s="23"/>
      <c r="Q2573" s="23"/>
      <c r="R2573" s="29"/>
      <c r="S2573" s="29"/>
      <c r="T2573" s="29"/>
      <c r="U2573" s="70"/>
      <c r="V2573" s="29"/>
      <c r="W2573" s="29"/>
    </row>
    <row r="2574" spans="2:23" x14ac:dyDescent="0.2">
      <c r="D2574" s="29"/>
      <c r="E2574" s="29"/>
      <c r="G2574" s="70"/>
      <c r="H2574" s="29"/>
      <c r="I2574" s="29"/>
      <c r="O2574" s="3"/>
      <c r="P2574" s="23"/>
      <c r="Q2574" s="23"/>
      <c r="R2574" s="29"/>
      <c r="S2574" s="29"/>
      <c r="T2574" s="29"/>
      <c r="U2574" s="70"/>
      <c r="V2574" s="29"/>
      <c r="W2574" s="29"/>
    </row>
    <row r="2575" spans="2:23" x14ac:dyDescent="0.2">
      <c r="B2575" s="102"/>
      <c r="C2575" s="102"/>
      <c r="D2575" s="75"/>
      <c r="F2575" s="73"/>
      <c r="G2575" s="74"/>
      <c r="H2575" s="76"/>
      <c r="I2575" s="76"/>
      <c r="O2575" s="3"/>
      <c r="P2575" s="102"/>
      <c r="Q2575" s="102"/>
      <c r="R2575" s="75"/>
      <c r="S2575" s="76"/>
      <c r="T2575" s="73"/>
      <c r="U2575" s="74"/>
      <c r="V2575" s="76"/>
      <c r="W2575" s="76"/>
    </row>
    <row r="2576" spans="2:23" x14ac:dyDescent="0.2">
      <c r="D2576" s="29"/>
      <c r="E2576" s="29"/>
      <c r="G2576" s="70"/>
      <c r="H2576" s="29"/>
      <c r="I2576" s="29"/>
      <c r="O2576" s="3"/>
      <c r="P2576" s="23"/>
      <c r="Q2576" s="23"/>
      <c r="R2576" s="29"/>
      <c r="S2576" s="29"/>
      <c r="T2576" s="29"/>
      <c r="U2576" s="70"/>
      <c r="V2576" s="29"/>
      <c r="W2576" s="29"/>
    </row>
    <row r="2577" spans="2:23" x14ac:dyDescent="0.2">
      <c r="D2577" s="29"/>
      <c r="E2577" s="29"/>
      <c r="G2577" s="70"/>
      <c r="H2577" s="29"/>
      <c r="I2577" s="29"/>
      <c r="O2577" s="3"/>
      <c r="P2577" s="23"/>
      <c r="Q2577" s="23"/>
      <c r="R2577" s="29"/>
      <c r="S2577" s="29"/>
      <c r="T2577" s="29"/>
      <c r="U2577" s="70"/>
      <c r="V2577" s="29"/>
      <c r="W2577" s="29"/>
    </row>
    <row r="2578" spans="2:23" x14ac:dyDescent="0.2">
      <c r="D2578" s="29"/>
      <c r="E2578" s="29"/>
      <c r="G2578" s="70"/>
      <c r="H2578" s="29"/>
      <c r="I2578" s="29"/>
      <c r="O2578" s="3"/>
      <c r="P2578" s="23"/>
      <c r="Q2578" s="23"/>
      <c r="R2578" s="29"/>
      <c r="S2578" s="29"/>
      <c r="T2578" s="29"/>
      <c r="U2578" s="70"/>
      <c r="V2578" s="29"/>
      <c r="W2578" s="29"/>
    </row>
    <row r="2579" spans="2:23" x14ac:dyDescent="0.2">
      <c r="D2579" s="29"/>
      <c r="E2579" s="29"/>
      <c r="H2579" s="29"/>
      <c r="I2579" s="29"/>
      <c r="O2579" s="3"/>
      <c r="P2579" s="23"/>
      <c r="Q2579" s="23"/>
      <c r="R2579" s="29"/>
      <c r="S2579" s="29"/>
      <c r="T2579" s="29"/>
      <c r="U2579" s="71"/>
      <c r="V2579" s="29"/>
      <c r="W2579" s="29"/>
    </row>
    <row r="2580" spans="2:23" x14ac:dyDescent="0.2">
      <c r="D2580" s="29"/>
      <c r="E2580" s="29"/>
      <c r="G2580" s="70"/>
      <c r="H2580" s="29"/>
      <c r="I2580" s="29"/>
      <c r="O2580" s="3"/>
      <c r="P2580" s="23"/>
      <c r="Q2580" s="23"/>
      <c r="R2580" s="29"/>
      <c r="S2580" s="29"/>
      <c r="T2580" s="29"/>
      <c r="U2580" s="70"/>
      <c r="V2580" s="29"/>
      <c r="W2580" s="29"/>
    </row>
    <row r="2581" spans="2:23" x14ac:dyDescent="0.2">
      <c r="D2581" s="29"/>
      <c r="E2581" s="29"/>
      <c r="G2581" s="70"/>
      <c r="H2581" s="29"/>
      <c r="I2581" s="29"/>
      <c r="O2581" s="3"/>
      <c r="P2581" s="23"/>
      <c r="Q2581" s="23"/>
      <c r="R2581" s="29"/>
      <c r="S2581" s="29"/>
      <c r="T2581" s="29"/>
      <c r="U2581" s="70"/>
      <c r="V2581" s="29"/>
      <c r="W2581" s="29"/>
    </row>
    <row r="2582" spans="2:23" x14ac:dyDescent="0.2">
      <c r="D2582" s="29"/>
      <c r="E2582" s="29"/>
      <c r="G2582" s="70"/>
      <c r="H2582" s="29"/>
      <c r="I2582" s="29"/>
      <c r="O2582" s="3"/>
      <c r="P2582" s="23"/>
      <c r="Q2582" s="23"/>
      <c r="R2582" s="29"/>
      <c r="S2582" s="29"/>
      <c r="T2582" s="29"/>
      <c r="U2582" s="70"/>
      <c r="V2582" s="29"/>
      <c r="W2582" s="29"/>
    </row>
    <row r="2583" spans="2:23" x14ac:dyDescent="0.2">
      <c r="B2583" s="102"/>
      <c r="C2583" s="102"/>
      <c r="D2583" s="75"/>
      <c r="F2583" s="73"/>
      <c r="G2583" s="74"/>
      <c r="H2583" s="76"/>
      <c r="I2583" s="76"/>
      <c r="O2583" s="3"/>
      <c r="P2583" s="102"/>
      <c r="Q2583" s="102"/>
      <c r="R2583" s="75"/>
      <c r="S2583" s="76"/>
      <c r="T2583" s="73"/>
      <c r="U2583" s="74"/>
      <c r="V2583" s="76"/>
      <c r="W2583" s="76"/>
    </row>
    <row r="2584" spans="2:23" x14ac:dyDescent="0.2">
      <c r="B2584" s="102"/>
      <c r="C2584" s="102"/>
      <c r="D2584" s="76"/>
      <c r="H2584" s="29"/>
      <c r="I2584" s="76"/>
      <c r="O2584" s="3"/>
      <c r="P2584" s="102"/>
      <c r="Q2584" s="102"/>
      <c r="R2584" s="76"/>
      <c r="S2584" s="76"/>
      <c r="T2584" s="29"/>
      <c r="U2584" s="71"/>
      <c r="V2584" s="29"/>
      <c r="W2584" s="76"/>
    </row>
    <row r="2585" spans="2:23" x14ac:dyDescent="0.2">
      <c r="D2585" s="29"/>
      <c r="E2585" s="29"/>
      <c r="G2585" s="70"/>
      <c r="H2585" s="29"/>
      <c r="I2585" s="29"/>
      <c r="O2585" s="3"/>
      <c r="P2585" s="23"/>
      <c r="Q2585" s="23"/>
      <c r="R2585" s="29"/>
      <c r="S2585" s="29"/>
      <c r="T2585" s="29"/>
      <c r="U2585" s="70"/>
      <c r="V2585" s="29"/>
      <c r="W2585" s="29"/>
    </row>
    <row r="2586" spans="2:23" x14ac:dyDescent="0.2">
      <c r="D2586" s="29"/>
      <c r="E2586" s="29"/>
      <c r="H2586" s="29"/>
      <c r="I2586" s="29"/>
      <c r="O2586" s="3"/>
      <c r="P2586" s="23"/>
      <c r="Q2586" s="23"/>
      <c r="R2586" s="29"/>
      <c r="S2586" s="29"/>
      <c r="T2586" s="29"/>
      <c r="U2586" s="71"/>
      <c r="V2586" s="29"/>
      <c r="W2586" s="29"/>
    </row>
    <row r="2587" spans="2:23" x14ac:dyDescent="0.2">
      <c r="D2587" s="29"/>
      <c r="E2587" s="29"/>
      <c r="H2587" s="29"/>
      <c r="I2587" s="29"/>
      <c r="O2587" s="3"/>
      <c r="P2587" s="23"/>
      <c r="Q2587" s="23"/>
      <c r="R2587" s="29"/>
      <c r="S2587" s="29"/>
      <c r="T2587" s="29"/>
      <c r="U2587" s="71"/>
      <c r="V2587" s="29"/>
      <c r="W2587" s="29"/>
    </row>
    <row r="2588" spans="2:23" x14ac:dyDescent="0.2">
      <c r="D2588" s="29"/>
      <c r="E2588" s="29"/>
      <c r="H2588" s="29"/>
      <c r="I2588" s="29"/>
      <c r="O2588" s="3"/>
      <c r="P2588" s="23"/>
      <c r="Q2588" s="23"/>
      <c r="R2588" s="29"/>
      <c r="S2588" s="29"/>
      <c r="T2588" s="29"/>
      <c r="U2588" s="71"/>
      <c r="V2588" s="29"/>
      <c r="W2588" s="29"/>
    </row>
    <row r="2589" spans="2:23" x14ac:dyDescent="0.2">
      <c r="B2589" s="102"/>
      <c r="C2589" s="102"/>
      <c r="D2589" s="75"/>
      <c r="F2589" s="73"/>
      <c r="G2589" s="74"/>
      <c r="H2589" s="76"/>
      <c r="I2589" s="76"/>
      <c r="O2589" s="3"/>
      <c r="P2589" s="102"/>
      <c r="Q2589" s="102"/>
      <c r="R2589" s="75"/>
      <c r="S2589" s="76"/>
      <c r="T2589" s="73"/>
      <c r="U2589" s="74"/>
      <c r="V2589" s="76"/>
      <c r="W2589" s="76"/>
    </row>
  </sheetData>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17</vt:i4>
      </vt:variant>
    </vt:vector>
  </HeadingPairs>
  <TitlesOfParts>
    <vt:vector size="20" baseType="lpstr">
      <vt:lpstr>Formular</vt:lpstr>
      <vt:lpstr>Daten</vt:lpstr>
      <vt:lpstr>Stammdaten</vt:lpstr>
      <vt:lpstr>ak</vt:lpstr>
      <vt:lpstr>club</vt:lpstr>
      <vt:lpstr>club1</vt:lpstr>
      <vt:lpstr>Formular!Criteria</vt:lpstr>
      <vt:lpstr>Stammdaten!Criteria</vt:lpstr>
      <vt:lpstr>EDV</vt:lpstr>
      <vt:lpstr>EDVsuchen</vt:lpstr>
      <vt:lpstr>event</vt:lpstr>
      <vt:lpstr>event1</vt:lpstr>
      <vt:lpstr>Stammdaten!Extract</vt:lpstr>
      <vt:lpstr>namensuchen</vt:lpstr>
      <vt:lpstr>Formular!Print_Area</vt:lpstr>
      <vt:lpstr>suchenclubedv</vt:lpstr>
      <vt:lpstr>suchennamen</vt:lpstr>
      <vt:lpstr>Stammdaten!Suchkriterien</vt:lpstr>
      <vt:lpstr>verein</vt:lpstr>
      <vt:lpstr>Stammdaten!Zielbereich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Laun</dc:creator>
  <cp:lastModifiedBy>Eisbaer</cp:lastModifiedBy>
  <cp:lastPrinted>2019-10-14T08:43:07Z</cp:lastPrinted>
  <dcterms:created xsi:type="dcterms:W3CDTF">2010-08-29T10:19:19Z</dcterms:created>
  <dcterms:modified xsi:type="dcterms:W3CDTF">2019-10-14T10:16:16Z</dcterms:modified>
</cp:coreProperties>
</file>